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80" windowHeight="16440" activeTab="1"/>
  </bookViews>
  <sheets>
    <sheet name="Goals_Obj" sheetId="1" r:id="rId1"/>
    <sheet name="Inital Requirements Flagship" sheetId="2" r:id="rId2"/>
    <sheet name="Inital Requirements Probe" sheetId="3" r:id="rId3"/>
    <sheet name="Inital Requirements" sheetId="4" r:id="rId4"/>
    <sheet name="Comments" sheetId="5" r:id="rId5"/>
    <sheet name="Sheet3" sheetId="6" r:id="rId6"/>
  </sheets>
  <definedNames/>
  <calcPr fullCalcOnLoad="1"/>
</workbook>
</file>

<file path=xl/comments1.xml><?xml version="1.0" encoding="utf-8"?>
<comments xmlns="http://schemas.openxmlformats.org/spreadsheetml/2006/main">
  <authors>
    <author>Charley Noecker</author>
  </authors>
  <commentList>
    <comment ref="E5" authorId="0">
      <text>
        <r>
          <rPr>
            <sz val="9"/>
            <rFont val="Tahoma"/>
            <family val="2"/>
          </rPr>
          <t>Directly detect terrestrial planets that exist within the habitable zones around nearby stars or, alternatively, observe a large enough sample of nearby systems to show with high confidence that terrestrial planets are not present.</t>
        </r>
      </text>
    </comment>
    <comment ref="F5" authorId="0">
      <text>
        <r>
          <rPr>
            <sz val="9"/>
            <rFont val="Tahoma"/>
            <family val="2"/>
          </rPr>
          <t>Measure or constrain orbital parameters (semi-major axis and eccentricity) for as many discovered planets as possible, especially those that show evidence of habitability.</t>
        </r>
      </text>
    </comment>
    <comment ref="G5" authorId="0">
      <text>
        <r>
          <rPr>
            <sz val="9"/>
            <rFont val="Tahoma"/>
            <family val="2"/>
          </rPr>
          <t>Obtain absolute photometry in at least three broad spectral bands for the majority of detected planets. This information can eventually be used, in conjunction with orbital distance and planet radius, to constrain planetary albedos.</t>
        </r>
      </text>
    </comment>
    <comment ref="H5" authorId="0">
      <text>
        <r>
          <rPr>
            <sz val="9"/>
            <rFont val="Tahoma"/>
            <family val="2"/>
          </rPr>
          <t>Distinguish among planets, and between planets and other objects, through relative motion and broadband measurements of planet color.</t>
        </r>
      </text>
    </comment>
    <comment ref="I5" authorId="0">
      <text>
        <r>
          <rPr>
            <sz val="9"/>
            <rFont val="Tahoma"/>
            <family val="2"/>
          </rPr>
          <t>Determining or constraining planetary masses is highly desired but not required. Determining masses would allow estimates of planetary radii to be made, thereby enabling calculation of planetary albedos (Objective 3).</t>
        </r>
      </text>
    </comment>
    <comment ref="J5" authorId="0">
      <text>
        <r>
          <rPr>
            <sz val="9"/>
            <rFont val="Tahoma"/>
            <family val="2"/>
          </rPr>
          <t>Characterize at least some detected terrestrial planets spectroscopically, searching for absorption caused by O2, O3, H2O, and possibly CO2 and CH4. Distinguish between Jupiter-like and H2O-dominated atmospheres of any super-Earth planets. Such information may provide evidence of habitability and even of life itself. Search for Rayleigh scattering to constrain surface pressure.</t>
        </r>
      </text>
    </comment>
    <comment ref="K5" authorId="0">
      <text>
        <r>
          <rPr>
            <sz val="9"/>
            <rFont val="Tahoma"/>
            <family val="2"/>
          </rPr>
          <t>Directly detect giant planets of Neptune's size or more and Jupiter’s albedo in systems searched for terrestrial planets. Giants should be detectable within the habitable zone and out to a radius of 3 times the outer habitable zone radius or more.</t>
        </r>
      </text>
    </comment>
    <comment ref="L5" authorId="0">
      <text>
        <r>
          <rPr>
            <sz val="9"/>
            <rFont val="Tahoma"/>
            <family val="2"/>
          </rPr>
          <t>Characterize some detected giant planets spectroscopically, searching for the absorption features of CH4 and H2O. Distinguish between ice and gas giants as well as between Jupiter-like and H2O-dominated atmospheres of any mini-Neptune planets.</t>
        </r>
      </text>
    </comment>
    <comment ref="M5" authorId="0">
      <text>
        <r>
          <rPr>
            <sz val="9"/>
            <rFont val="Tahoma"/>
            <family val="2"/>
          </rPr>
          <t>Image the dust around nearby stars, in order to identify planetesimal belts, find structures indicative of unseen planets, and study the delivery of volatiles to inner solar systems.</t>
        </r>
      </text>
    </comment>
    <comment ref="N5" authorId="0">
      <text>
        <r>
          <rPr>
            <sz val="9"/>
            <rFont val="Tahoma"/>
            <family val="2"/>
          </rPr>
          <t>Study the evolution of circumstellar disk properties, from early protoplanetary stages through mature main sequence debris disks.</t>
        </r>
      </text>
    </comment>
  </commentList>
</comments>
</file>

<file path=xl/comments2.xml><?xml version="1.0" encoding="utf-8"?>
<comments xmlns="http://schemas.openxmlformats.org/spreadsheetml/2006/main">
  <authors>
    <author>Charley Noecker</author>
  </authors>
  <commentList>
    <comment ref="C11" authorId="0">
      <text>
        <r>
          <rPr>
            <b/>
            <sz val="8"/>
            <rFont val="Tahoma"/>
            <family val="2"/>
          </rPr>
          <t>Charley Noecker:</t>
        </r>
        <r>
          <rPr>
            <sz val="8"/>
            <rFont val="Tahoma"/>
            <family val="2"/>
          </rPr>
          <t xml:space="preserve">
Excludes repeat observations of the same regions of orbital phase space</t>
        </r>
      </text>
    </comment>
    <comment ref="C3" authorId="0">
      <text>
        <r>
          <rPr>
            <b/>
            <sz val="8"/>
            <rFont val="Tahoma"/>
            <family val="2"/>
          </rPr>
          <t>Charley Noecker:</t>
        </r>
        <r>
          <rPr>
            <sz val="8"/>
            <rFont val="Tahoma"/>
            <family val="2"/>
          </rPr>
          <t xml:space="preserve">
A previous version of this contained many items intended as examples from the Cosmic Origins science requirements; they've been omitted here because we're concentrating on the exoplanet requirements.</t>
        </r>
      </text>
    </comment>
    <comment ref="C26" authorId="0">
      <text>
        <r>
          <rPr>
            <b/>
            <sz val="9"/>
            <rFont val="Tahoma"/>
            <family val="0"/>
          </rPr>
          <t>Charley Noecker:</t>
        </r>
        <r>
          <rPr>
            <sz val="9"/>
            <rFont val="Tahoma"/>
            <family val="2"/>
          </rPr>
          <t xml:space="preserve">
star type?</t>
        </r>
      </text>
    </comment>
  </commentList>
</comments>
</file>

<file path=xl/comments3.xml><?xml version="1.0" encoding="utf-8"?>
<comments xmlns="http://schemas.openxmlformats.org/spreadsheetml/2006/main">
  <authors>
    <author>Charley Noecker</author>
  </authors>
  <commentList>
    <comment ref="C20" authorId="0">
      <text>
        <r>
          <rPr>
            <b/>
            <sz val="8"/>
            <rFont val="Tahoma"/>
            <family val="2"/>
          </rPr>
          <t>Charley Noecker:</t>
        </r>
        <r>
          <rPr>
            <sz val="8"/>
            <rFont val="Tahoma"/>
            <family val="2"/>
          </rPr>
          <t xml:space="preserve">
Set fraction to allow for planets we can't reach at 1.1um</t>
        </r>
      </text>
    </comment>
    <comment ref="C22" authorId="0">
      <text>
        <r>
          <rPr>
            <b/>
            <sz val="8"/>
            <rFont val="Tahoma"/>
            <family val="2"/>
          </rPr>
          <t>Charley Noecker:</t>
        </r>
        <r>
          <rPr>
            <sz val="8"/>
            <rFont val="Tahoma"/>
            <family val="2"/>
          </rPr>
          <t xml:space="preserve">
This may not add anything new beyond the 1.1um requirement.</t>
        </r>
      </text>
    </comment>
    <comment ref="B10" authorId="0">
      <text>
        <r>
          <rPr>
            <b/>
            <sz val="8"/>
            <rFont val="Tahoma"/>
            <family val="2"/>
          </rPr>
          <t>Charley Noecker:</t>
        </r>
        <r>
          <rPr>
            <sz val="8"/>
            <rFont val="Tahoma"/>
            <family val="2"/>
          </rPr>
          <t xml:space="preserve">
Excludes repeat observations of the same regions of orbital phase space</t>
        </r>
      </text>
    </comment>
    <comment ref="C18" authorId="0">
      <text>
        <r>
          <rPr>
            <b/>
            <sz val="8"/>
            <rFont val="Tahoma"/>
            <family val="2"/>
          </rPr>
          <t>Charley Noecker:</t>
        </r>
        <r>
          <rPr>
            <sz val="8"/>
            <rFont val="Tahoma"/>
            <family val="2"/>
          </rPr>
          <t xml:space="preserve">
Equivalently, TPF-C shall have an excellent chance (95%) of detecting at least one
planet that is potentially habitable, assuming that 20% or more of all target stars have such a planet (η⊕ = 0.2).</t>
        </r>
      </text>
    </comment>
    <comment ref="B9" authorId="0">
      <text>
        <r>
          <rPr>
            <b/>
            <sz val="8"/>
            <rFont val="Tahoma"/>
            <family val="2"/>
          </rPr>
          <t>Charley Noecker:</t>
        </r>
        <r>
          <rPr>
            <sz val="8"/>
            <rFont val="Tahoma"/>
            <family val="2"/>
          </rPr>
          <t xml:space="preserve">
Excludes repeat observations of the same regions of orbital phase space</t>
        </r>
      </text>
    </comment>
    <comment ref="B3" authorId="0">
      <text>
        <r>
          <rPr>
            <b/>
            <sz val="8"/>
            <rFont val="Tahoma"/>
            <family val="2"/>
          </rPr>
          <t>Charley Noecker:</t>
        </r>
        <r>
          <rPr>
            <sz val="8"/>
            <rFont val="Tahoma"/>
            <family val="2"/>
          </rPr>
          <t xml:space="preserve">
A previous version of this contained many items intended as examples from the Cosmic Origins science requirements; they've been omitted here because we're concentrating on the exoplanet requirements.</t>
        </r>
      </text>
    </comment>
    <comment ref="B28" authorId="0">
      <text>
        <r>
          <rPr>
            <b/>
            <sz val="8"/>
            <rFont val="Tahoma"/>
            <family val="2"/>
          </rPr>
          <t>Charley Noecker:</t>
        </r>
        <r>
          <rPr>
            <sz val="8"/>
            <rFont val="Tahoma"/>
            <family val="2"/>
          </rPr>
          <t xml:space="preserve">
Scaling by collecting area and then some.</t>
        </r>
      </text>
    </comment>
  </commentList>
</comments>
</file>

<file path=xl/sharedStrings.xml><?xml version="1.0" encoding="utf-8"?>
<sst xmlns="http://schemas.openxmlformats.org/spreadsheetml/2006/main" count="583" uniqueCount="399">
  <si>
    <t>Exoplanet flagship mission basic science requirements</t>
  </si>
  <si>
    <t>Preliminary requirements 22 June 2011</t>
  </si>
  <si>
    <t>Parameter</t>
  </si>
  <si>
    <t>Goal</t>
  </si>
  <si>
    <t>Objective</t>
  </si>
  <si>
    <t>Type</t>
  </si>
  <si>
    <t>Baseline</t>
  </si>
  <si>
    <t>Comment</t>
  </si>
  <si>
    <t>Inner G2V HZ radius</t>
  </si>
  <si>
    <t>MUST</t>
  </si>
  <si>
    <t>Classic Kasting definition</t>
  </si>
  <si>
    <t>Outer G2V HZ radius</t>
  </si>
  <si>
    <t>generous value</t>
  </si>
  <si>
    <t>Min. # of HZs searched</t>
  </si>
  <si>
    <t>DISCR</t>
  </si>
  <si>
    <t>Depends on eta_Earth (0.10 assumed)</t>
  </si>
  <si>
    <t>Min. # of TXP orbits determined</t>
  </si>
  <si>
    <t>TBD</t>
  </si>
  <si>
    <t>Min. # of systems searched to ice line</t>
  </si>
  <si>
    <t>1, 5</t>
  </si>
  <si>
    <t>Astrometric accuracy of orbits</t>
  </si>
  <si>
    <t>DISCR?</t>
  </si>
  <si>
    <t>10% (TBR)</t>
  </si>
  <si>
    <t xml:space="preserve">Semi-major axis determination </t>
  </si>
  <si>
    <t>Exozodi tolerance for TXP detections</t>
  </si>
  <si>
    <t>1, 3</t>
  </si>
  <si>
    <t>3 zodis</t>
  </si>
  <si>
    <t>TPF-C; TBR with SAG #1</t>
  </si>
  <si>
    <t>Exozodi clumpiness tolerance</t>
  </si>
  <si>
    <t>1, 3, 8</t>
  </si>
  <si>
    <t>(added 5/23) ask SAG #1</t>
  </si>
  <si>
    <t>Spectral types of host stars</t>
  </si>
  <si>
    <t>?</t>
  </si>
  <si>
    <t>F vs. G vs. K</t>
  </si>
  <si>
    <t>Spectral features to be observed</t>
  </si>
  <si>
    <t>4, 7</t>
  </si>
  <si>
    <t>H2O, CO2, O2</t>
  </si>
  <si>
    <t>TPF-C; TBR w/SAG 4</t>
  </si>
  <si>
    <t>Minimum Photometric bands</t>
  </si>
  <si>
    <t>3, 6</t>
  </si>
  <si>
    <t>TPF-C; TBR w/SAG 1 &amp; 4 (more better?)</t>
  </si>
  <si>
    <t>Photometric accuracy</t>
  </si>
  <si>
    <t>MUST?</t>
  </si>
  <si>
    <t>TPF-C TBR w/SAG 1 &amp; 4</t>
  </si>
  <si>
    <t>Photometric precision</t>
  </si>
  <si>
    <t>3 (6)</t>
  </si>
  <si>
    <t>Angular resolution</t>
  </si>
  <si>
    <t>1, 8, 9, 10</t>
  </si>
  <si>
    <t>mas; Telescope diffraction limit 1.0 microns</t>
  </si>
  <si>
    <t>\Unknown &amp; Derived Requirements</t>
  </si>
  <si>
    <t>Mass determination precision (astrometry)</t>
  </si>
  <si>
    <t>none</t>
  </si>
  <si>
    <t>more precise is better</t>
  </si>
  <si>
    <t>Spectroscopic Resolution</t>
  </si>
  <si>
    <t>Derived. TPF-C value. TBR w/SAG 4</t>
  </si>
  <si>
    <t>Min spect. Wavelength</t>
  </si>
  <si>
    <t>microns; TPF-C; derived, TBR w/SAG 4</t>
  </si>
  <si>
    <t>Max spect wavelength</t>
  </si>
  <si>
    <t>Disk science requirements</t>
  </si>
  <si>
    <t>8, 9, 10</t>
  </si>
  <si>
    <t>TBD with Disk / Exozodi SAG #1</t>
  </si>
  <si>
    <t>Telescope FOV</t>
  </si>
  <si>
    <t>TBD with COPAG</t>
  </si>
  <si>
    <t>Mission lifetime</t>
  </si>
  <si>
    <t>partially derived</t>
  </si>
  <si>
    <t xml:space="preserve">NOTES: </t>
  </si>
  <si>
    <t>TXP = terrestrial exoplanet: Assumed 1 – 10 M_earth, 1 – 2 R_earth, in HZ</t>
  </si>
  <si>
    <t xml:space="preserve">All requirements of type 'MUST' are thresholds that must be met. </t>
  </si>
  <si>
    <t>DISCRIMINATOR (DISCR) requirement values are baselines, and there is extra science value if these are exceeded.</t>
  </si>
  <si>
    <t>Date</t>
  </si>
  <si>
    <t>Person</t>
  </si>
  <si>
    <t>Action</t>
  </si>
  <si>
    <t>Comment given</t>
  </si>
  <si>
    <t>my thought</t>
  </si>
  <si>
    <t>Mike Shao</t>
  </si>
  <si>
    <t>consider</t>
  </si>
  <si>
    <t>Missing Requirement: Steller mag</t>
  </si>
  <si>
    <t>derived, architecture dependent</t>
  </si>
  <si>
    <r>
      <t xml:space="preserve">Science reqs have inconsistent tech reqs; </t>
    </r>
    <r>
      <rPr>
        <b/>
        <sz val="10"/>
        <rFont val="Arial"/>
        <family val="2"/>
      </rPr>
      <t>Earths at 2AU HARDER TO DETECT THAN 1AU</t>
    </r>
  </si>
  <si>
    <t>Missing requirement: speckle stability</t>
  </si>
  <si>
    <t>derived</t>
  </si>
  <si>
    <t>Aki Roberge</t>
  </si>
  <si>
    <t>implement</t>
  </si>
  <si>
    <t>Add Exozodi offset from star (level &amp; clumps already included)</t>
  </si>
  <si>
    <t>Lisa Kaltenegger</t>
  </si>
  <si>
    <t>Get wavelength, R requirements from SAG 4</t>
  </si>
  <si>
    <t>Gene Serabyn</t>
  </si>
  <si>
    <t>implement?</t>
  </si>
  <si>
    <t>specify range of Sp Types of host stars</t>
  </si>
  <si>
    <t>Jim Kasting</t>
  </si>
  <si>
    <t>expand wavelength range to 1.6 um to get CO2</t>
  </si>
  <si>
    <t>10 year lifetime requirement for 8-m with human servicing</t>
  </si>
  <si>
    <t>measure semi-major axis of orbit to 10%</t>
  </si>
  <si>
    <t>Drop the TPF-C req. re. Detecting Earth/Sun twin at 10 pc.</t>
  </si>
  <si>
    <t>drop away - # of systems is key</t>
  </si>
  <si>
    <t>Maggie Turnbull</t>
  </si>
  <si>
    <t>Detect and characterize the exoplanets around all nearby Sun-like stars, down to planets of similar brightness to the Earth</t>
  </si>
  <si>
    <t>Why all stars, why only sun-like?</t>
  </si>
  <si>
    <t>She revised Aki's 5/30 characterization comment into something rational</t>
  </si>
  <si>
    <t>I agree!</t>
  </si>
  <si>
    <t>Darren Williams</t>
  </si>
  <si>
    <t>N/A</t>
  </si>
  <si>
    <t>Giant planets and exomoons will be studied by EELT.</t>
  </si>
  <si>
    <t>? disbelief ?</t>
  </si>
  <si>
    <t>Bob Vanderbei</t>
  </si>
  <si>
    <t>Keep requirements clear</t>
  </si>
  <si>
    <t>Keep requirement for detecting Earth around Sun at 10pc – sets IWA</t>
  </si>
  <si>
    <t>Stuart Shaklan</t>
  </si>
  <si>
    <t>ditto to Kasting – keep Sun/Earth @ 10pc for IWA</t>
  </si>
  <si>
    <t>Note – important!</t>
  </si>
  <si>
    <t>Contrast more important than IWA for detecting most Earths in Hzs of stars: IWA gets K, M; Contrast gets F, nearby G. All HZ Earths have same abs mag!  (see email)</t>
  </si>
  <si>
    <t>Need better reqs on confirmation and orbit determination than TPF STDT (email).</t>
  </si>
  <si>
    <t>Sally Heap</t>
  </si>
  <si>
    <t>Implement!</t>
  </si>
  <si>
    <t>Must define the questions we want answered before setting requirements (made @ ExoPAG meeting)</t>
  </si>
  <si>
    <t>Rus Belikov</t>
  </si>
  <si>
    <t>eta_Earth is between 0.23 and 2.1 from extrapolation and packing arguments (email)</t>
  </si>
  <si>
    <t>implement!</t>
  </si>
  <si>
    <t>Don't extrapolate eta_Earth – wait for Kepler results</t>
  </si>
  <si>
    <t>Is eta_earth(Kepler)  &lt;, =, or &gt; eta_earth(solar neighborhood)?</t>
  </si>
  <si>
    <t>Chuck Lillie</t>
  </si>
  <si>
    <t xml:space="preserve">Address these science questions:                                        1) Study the formation and evolution of planets in exo-solar systems, with emphasis on Earth-like planets in the habitable zone around sun-like stars.     
2) Characterize extra-solar planets and their parent stars in terms of their composition and other physical characteristics.                                 
3) Search for signs of life on Earth-like planets.  </t>
  </si>
  <si>
    <t>MUSTS</t>
  </si>
  <si>
    <t xml:space="preserve">Characterize &gt;TBD% of discovered exoplanets by R&gt;4 spectroscopy (color photometry) across 0.5-1.1µm </t>
  </si>
  <si>
    <t xml:space="preserve">Characterize &gt;TBD% of discovered TXPs by R&gt;70 spectroscopy across 0.5-1.1µm </t>
  </si>
  <si>
    <t>DISCRIMINATORS</t>
  </si>
  <si>
    <t>Exoplanet capability</t>
  </si>
  <si>
    <t>Minimum exoplanet detectable</t>
  </si>
  <si>
    <r>
      <t>Integ time for O</t>
    </r>
    <r>
      <rPr>
        <vertAlign val="subscript"/>
        <sz val="10"/>
        <rFont val="Arial"/>
        <family val="2"/>
      </rPr>
      <t>2</t>
    </r>
    <r>
      <rPr>
        <sz val="10"/>
        <rFont val="Arial"/>
        <family val="0"/>
      </rPr>
      <t xml:space="preserve"> spectrum on TXP </t>
    </r>
  </si>
  <si>
    <t>Observations needed before deep TXP spectrum is begun</t>
  </si>
  <si>
    <t>No. of TXP masses determined to TBD%</t>
  </si>
  <si>
    <t>Angular resolution of exozodi clumps</t>
  </si>
  <si>
    <t>General astrophysics capability</t>
  </si>
  <si>
    <t>Assumptions and definitions</t>
  </si>
  <si>
    <t xml:space="preserve">TXP = terrestrial exoplanet: defined as 0.5-10 M_earth, with SMA in the HZ, with eccentricity &lt;0.2 </t>
  </si>
  <si>
    <t>Rationale</t>
  </si>
  <si>
    <t>If eta_earth is high, we will still get a sizable number of planets to study</t>
  </si>
  <si>
    <t>Need a minimum fraction (contingent on how many we find)</t>
  </si>
  <si>
    <t>Not all found planets will be reachable by spectroscopy to 1.1um, so need a minimum fraction for H2O</t>
  </si>
  <si>
    <t>HZ=habitable zone, extends from 0.7-2.0 AU*sqrt(L*)</t>
  </si>
  <si>
    <t>Determine SMA to TBD% for TBD% of found planets</t>
  </si>
  <si>
    <t>At least to a factor of 2? 1.5? 1.3? For 20% of exoplanets? 40%? 80%?</t>
  </si>
  <si>
    <t>CumHZ=cumulative partial habitable zones, the sum of the fraction of the HZ observed on each star during the mission</t>
  </si>
  <si>
    <t>CumIHZ=cumulative partial INNER habitable zones, the sum of the fraction of the IHZ observed on each star over the entire mission.</t>
  </si>
  <si>
    <t>Alternative, like in STDT §1.4.2 (4)</t>
  </si>
  <si>
    <t>Absolute photometry of Earth twin to 10%</t>
  </si>
  <si>
    <t xml:space="preserve">Pushpin to fix a calibration requirement </t>
  </si>
  <si>
    <t xml:space="preserve">Characterize &gt;TBD% of discovered TXPs by R&gt;70 spectroscopy across 0.5-0.85µm </t>
  </si>
  <si>
    <t>Likewise, need a minimum fraction for O2 (like STDT 1.4.2 (5)</t>
  </si>
  <si>
    <t>biomarker spectroscopic signature</t>
  </si>
  <si>
    <t>Not included in STDT 1.4.2, but could be with some TBD relaxation</t>
  </si>
  <si>
    <t>Able to measure H2O equivalent width to 20% for Earth twin at TBD pc</t>
  </si>
  <si>
    <t xml:space="preserve">Disk science </t>
  </si>
  <si>
    <t>Able to detect disk emission lines of Na I, H α, [S II], and K I.</t>
  </si>
  <si>
    <t>Capable of optical imaging at half the normal inner working angle at contrast levels of 1e-6</t>
  </si>
  <si>
    <t>Pushpin in the middle of the required performance range; widely regarded as necessary PR</t>
  </si>
  <si>
    <r>
      <t xml:space="preserve">No. of CumHZs searched to </t>
    </r>
    <r>
      <rPr>
        <sz val="10"/>
        <rFont val="Symbol"/>
        <family val="1"/>
      </rPr>
      <t>D</t>
    </r>
    <r>
      <rPr>
        <sz val="12"/>
        <rFont val="Times New Roman"/>
        <family val="1"/>
      </rPr>
      <t>mag&gt;=26 sensitivity</t>
    </r>
  </si>
  <si>
    <t xml:space="preserve">% of discovered exoplanets characterized by R&gt;4 spectroscopy (color photometry) across 0.5-1.1µm </t>
  </si>
  <si>
    <t>No.</t>
  </si>
  <si>
    <t>M.1</t>
  </si>
  <si>
    <t>M.2</t>
  </si>
  <si>
    <t>M.3</t>
  </si>
  <si>
    <t>M.4</t>
  </si>
  <si>
    <t>M.5</t>
  </si>
  <si>
    <t>M.6</t>
  </si>
  <si>
    <t>M.7</t>
  </si>
  <si>
    <t>M.8</t>
  </si>
  <si>
    <t>M.9</t>
  </si>
  <si>
    <t>M.10</t>
  </si>
  <si>
    <t>M.11</t>
  </si>
  <si>
    <t>M.12</t>
  </si>
  <si>
    <t>M.13</t>
  </si>
  <si>
    <t>M.14</t>
  </si>
  <si>
    <t>M.15</t>
  </si>
  <si>
    <t>D.1</t>
  </si>
  <si>
    <t>D.2</t>
  </si>
  <si>
    <t>D.3</t>
  </si>
  <si>
    <t>D.4</t>
  </si>
  <si>
    <t>D.5</t>
  </si>
  <si>
    <t>D.6</t>
  </si>
  <si>
    <t>D.7</t>
  </si>
  <si>
    <t>D.8</t>
  </si>
  <si>
    <t>D.9</t>
  </si>
  <si>
    <t>D.10</t>
  </si>
  <si>
    <t>D.11</t>
  </si>
  <si>
    <t>D.12</t>
  </si>
  <si>
    <t>cf. M.3 - More CumHZs gets more planets</t>
  </si>
  <si>
    <r>
      <t xml:space="preserve">cf. M.3, M.4 - </t>
    </r>
    <r>
      <rPr>
        <sz val="10"/>
        <rFont val="Symbol"/>
        <family val="1"/>
      </rPr>
      <t>D</t>
    </r>
    <r>
      <rPr>
        <sz val="10"/>
        <rFont val="Arial"/>
        <family val="0"/>
      </rPr>
      <t>mag &gt; 26 gets more planets</t>
    </r>
  </si>
  <si>
    <t>cf. M.5 - better to characterize more planets by color</t>
  </si>
  <si>
    <t>cf. M.6 - characterize more because of quicker integration time e.g. via higher throughput</t>
  </si>
  <si>
    <t xml:space="preserve">% of discovered TXPs characterized by R&gt;70 spectroscopy across 0.5-0.85 µm </t>
  </si>
  <si>
    <t xml:space="preserve">% of discovered TXPs characterized by R&gt;70 spectroscopy across 0.5-1.1 µm </t>
  </si>
  <si>
    <t>cf. M.7 - better to characterize more planets by O2 even if H2O is inaccessible</t>
  </si>
  <si>
    <t>cf. M.6 - better to characterize more planets by H2O e.g. via IWA</t>
  </si>
  <si>
    <t>cf. M.6 - characterize more because not as many observations needed before starting a spectrum</t>
  </si>
  <si>
    <t>cf. M.8, M.9 - characterize more by their orbit as an element of understanding conditions on the planet</t>
  </si>
  <si>
    <t>No minimum requirement, but if this can be provided, the more the better</t>
  </si>
  <si>
    <t>Exoplanet system imaging angular resolution helps reduce confusion between exoplanets and (a) exozodi clumps, or (b) background galaxies</t>
  </si>
  <si>
    <t>% of discovered TXPs characterized by absolute photometry</t>
  </si>
  <si>
    <t>cf. M.10 - more planets characterized</t>
  </si>
  <si>
    <t>Study Giant planets first – easier than Earths. Look for photometric signatures of moons.</t>
  </si>
  <si>
    <r>
      <t xml:space="preserve">TXP statistical assumptions: assume dN/da </t>
    </r>
    <r>
      <rPr>
        <sz val="11"/>
        <rFont val="Symbol"/>
        <family val="1"/>
      </rPr>
      <t>µ</t>
    </r>
    <r>
      <rPr>
        <sz val="11"/>
        <rFont val="Arial"/>
        <family val="2"/>
      </rPr>
      <t xml:space="preserve"> </t>
    </r>
    <r>
      <rPr>
        <sz val="11"/>
        <rFont val="Times New Roman"/>
        <family val="1"/>
      </rPr>
      <t xml:space="preserve">a, and dN/dM </t>
    </r>
    <r>
      <rPr>
        <sz val="11"/>
        <rFont val="Symbol"/>
        <family val="1"/>
      </rPr>
      <t>µ</t>
    </r>
    <r>
      <rPr>
        <sz val="11"/>
        <rFont val="Times"/>
        <family val="1"/>
      </rPr>
      <t xml:space="preserve"> 1/M, uniform eccentricity distribution, with Bond albedo uniformly distributed between 0.2 and 1</t>
    </r>
  </si>
  <si>
    <t>This is primarily based on the STDT requirements, translated into the new Musts/Discriminators form.</t>
  </si>
  <si>
    <t>Assume that everything is debatable, but probably has some defendable virtues</t>
  </si>
  <si>
    <t>Noecker: I consider this worksheet to be superseded by "Initial Requirements CN"</t>
  </si>
  <si>
    <t>No. of TXP orbits determined to TBD%</t>
  </si>
  <si>
    <t>Observing efficiency</t>
  </si>
  <si>
    <t>D.13</t>
  </si>
  <si>
    <t>Subtract time in which calibration, alignment, wavefront sensing and control, or other non-science observations are occupying the telescope. Does not include time spent on science other than exoplanets</t>
  </si>
  <si>
    <t>Exoplanet Probe mission basic science requirements</t>
  </si>
  <si>
    <t>Preliminary requirements 20 Sept 2011 - Charley Noecker</t>
  </si>
  <si>
    <t>This is a proposal based on deltas from the flagship requirements, on another worksheet.</t>
  </si>
  <si>
    <t>JZ = jovian zone, gas giants, extends from 2.0-10 AU*sqrt(L*)</t>
  </si>
  <si>
    <t>Bread and butter - finding jovian planets</t>
  </si>
  <si>
    <t>If eta_earth is high, we probably could get at least one TXP to study</t>
  </si>
  <si>
    <t>cf. M.4 - More CumJZs fills in the outer planets</t>
  </si>
  <si>
    <t>CumJZ=cumulative partial jovian zones, the sum of the fraction of the JZ observed on each star over the entire mission.</t>
  </si>
  <si>
    <r>
      <t xml:space="preserve">Able to detect an Earth twin at quadrature in a Solar System twin at a distance of </t>
    </r>
    <r>
      <rPr>
        <b/>
        <sz val="12"/>
        <rFont val="Times New Roman"/>
        <family val="1"/>
      </rPr>
      <t>3</t>
    </r>
    <r>
      <rPr>
        <sz val="12"/>
        <rFont val="Times New Roman"/>
        <family val="1"/>
      </rPr>
      <t xml:space="preserve"> pc</t>
    </r>
  </si>
  <si>
    <r>
      <t xml:space="preserve">Able to detect a Jupiter twin at quadrature in a Solar System twin at a distance of </t>
    </r>
    <r>
      <rPr>
        <b/>
        <sz val="12"/>
        <rFont val="Times New Roman"/>
        <family val="1"/>
      </rPr>
      <t>3</t>
    </r>
    <r>
      <rPr>
        <sz val="12"/>
        <rFont val="Times New Roman"/>
        <family val="1"/>
      </rPr>
      <t xml:space="preserve"> pc</t>
    </r>
  </si>
  <si>
    <r>
      <t xml:space="preserve">Examine at least </t>
    </r>
    <r>
      <rPr>
        <b/>
        <sz val="12"/>
        <rFont val="Times New Roman"/>
        <family val="1"/>
      </rPr>
      <t>3</t>
    </r>
    <r>
      <rPr>
        <sz val="12"/>
        <rFont val="Times New Roman"/>
        <family val="1"/>
      </rPr>
      <t xml:space="preserve"> CumHZs with </t>
    </r>
    <r>
      <rPr>
        <sz val="10"/>
        <rFont val="Symbol"/>
        <family val="1"/>
      </rPr>
      <t>D</t>
    </r>
    <r>
      <rPr>
        <sz val="12"/>
        <rFont val="Times New Roman"/>
        <family val="1"/>
      </rPr>
      <t>mag&gt;=26 sensitivity</t>
    </r>
  </si>
  <si>
    <r>
      <t xml:space="preserve">Examine at least </t>
    </r>
    <r>
      <rPr>
        <b/>
        <sz val="12"/>
        <rFont val="Times New Roman"/>
        <family val="1"/>
      </rPr>
      <t>30 CumJZs</t>
    </r>
    <r>
      <rPr>
        <sz val="12"/>
        <rFont val="Times New Roman"/>
        <family val="1"/>
      </rPr>
      <t xml:space="preserve"> with Dmag&gt;=</t>
    </r>
    <r>
      <rPr>
        <b/>
        <sz val="12"/>
        <rFont val="Times New Roman"/>
        <family val="1"/>
      </rPr>
      <t>24</t>
    </r>
    <r>
      <rPr>
        <sz val="12"/>
        <rFont val="Times New Roman"/>
        <family val="1"/>
      </rPr>
      <t xml:space="preserve"> sensitivity</t>
    </r>
  </si>
  <si>
    <r>
      <t xml:space="preserve">Determine SMA to 10% for an Earth twin in a Solar System twin at </t>
    </r>
    <r>
      <rPr>
        <b/>
        <sz val="12"/>
        <rFont val="Times New Roman"/>
        <family val="1"/>
      </rPr>
      <t>3</t>
    </r>
    <r>
      <rPr>
        <sz val="12"/>
        <rFont val="Times New Roman"/>
        <family val="1"/>
      </rPr>
      <t xml:space="preserve"> pc</t>
    </r>
  </si>
  <si>
    <r>
      <t xml:space="preserve">Able to measure O2 A-band equivalent width to 20% for Earth twin at </t>
    </r>
    <r>
      <rPr>
        <b/>
        <sz val="12"/>
        <rFont val="Times New Roman"/>
        <family val="1"/>
      </rPr>
      <t>3</t>
    </r>
    <r>
      <rPr>
        <sz val="12"/>
        <rFont val="Times New Roman"/>
        <family val="1"/>
      </rPr>
      <t xml:space="preserve"> pc</t>
    </r>
  </si>
  <si>
    <r>
      <t>Able to guide on stars as faint as V</t>
    </r>
    <r>
      <rPr>
        <vertAlign val="subscript"/>
        <sz val="10"/>
        <rFont val="Arial"/>
        <family val="2"/>
      </rPr>
      <t>AB</t>
    </r>
    <r>
      <rPr>
        <sz val="12"/>
        <rFont val="Times New Roman"/>
        <family val="1"/>
      </rPr>
      <t xml:space="preserve">= </t>
    </r>
    <r>
      <rPr>
        <b/>
        <sz val="12"/>
        <rFont val="Times New Roman"/>
        <family val="1"/>
      </rPr>
      <t>13</t>
    </r>
    <r>
      <rPr>
        <sz val="12"/>
        <rFont val="Times New Roman"/>
        <family val="1"/>
      </rPr>
      <t>.</t>
    </r>
  </si>
  <si>
    <r>
      <t xml:space="preserve">No. of </t>
    </r>
    <r>
      <rPr>
        <b/>
        <sz val="12"/>
        <rFont val="Times New Roman"/>
        <family val="1"/>
      </rPr>
      <t>CumJZs</t>
    </r>
    <r>
      <rPr>
        <sz val="12"/>
        <rFont val="Times New Roman"/>
        <family val="1"/>
      </rPr>
      <t xml:space="preserve"> searched to </t>
    </r>
    <r>
      <rPr>
        <sz val="10"/>
        <rFont val="Symbol"/>
        <family val="1"/>
      </rPr>
      <t>D</t>
    </r>
    <r>
      <rPr>
        <sz val="12"/>
        <rFont val="Times New Roman"/>
        <family val="1"/>
      </rPr>
      <t>mag&gt;=</t>
    </r>
    <r>
      <rPr>
        <b/>
        <sz val="12"/>
        <rFont val="Times New Roman"/>
        <family val="1"/>
      </rPr>
      <t>24</t>
    </r>
    <r>
      <rPr>
        <sz val="12"/>
        <rFont val="Times New Roman"/>
        <family val="1"/>
      </rPr>
      <t xml:space="preserve"> sensitivity</t>
    </r>
  </si>
  <si>
    <r>
      <t xml:space="preserve">Able to detect an Earth twin at quadrature in a Solar System twin at a distance of </t>
    </r>
    <r>
      <rPr>
        <b/>
        <sz val="12"/>
        <rFont val="Times New Roman"/>
        <family val="1"/>
      </rPr>
      <t>10</t>
    </r>
    <r>
      <rPr>
        <sz val="12"/>
        <rFont val="Times New Roman"/>
        <family val="1"/>
      </rPr>
      <t xml:space="preserve"> pc</t>
    </r>
  </si>
  <si>
    <r>
      <t xml:space="preserve">Able to detect a Jupiter twin at quadrature in a Solar System twin at a distance of </t>
    </r>
    <r>
      <rPr>
        <b/>
        <sz val="12"/>
        <rFont val="Times New Roman"/>
        <family val="1"/>
      </rPr>
      <t>10</t>
    </r>
    <r>
      <rPr>
        <sz val="12"/>
        <rFont val="Times New Roman"/>
        <family val="1"/>
      </rPr>
      <t xml:space="preserve"> pc</t>
    </r>
  </si>
  <si>
    <t>Examine at least 14 CumHZs to detect point sources with TXP sensitivity</t>
  </si>
  <si>
    <t>No. of CumHZs searched to TXP sensitivity</t>
  </si>
  <si>
    <t>Absolute photometry of "Earth" at elongation in a Solar System twin at 8 pc to 10%</t>
  </si>
  <si>
    <t>Not included in STDT 1.4.2, but could be with IWA scaling by wavelength</t>
  </si>
  <si>
    <r>
      <t>Integ time for O</t>
    </r>
    <r>
      <rPr>
        <vertAlign val="subscript"/>
        <sz val="12"/>
        <rFont val="Times New Roman"/>
        <family val="1"/>
      </rPr>
      <t>2</t>
    </r>
    <r>
      <rPr>
        <sz val="12"/>
        <rFont val="Times New Roman"/>
        <family val="1"/>
      </rPr>
      <t xml:space="preserve"> spectrum on TXP </t>
    </r>
  </si>
  <si>
    <r>
      <t xml:space="preserve">The mission’s overall </t>
    </r>
    <r>
      <rPr>
        <b/>
        <sz val="12"/>
        <rFont val="Times New Roman"/>
        <family val="1"/>
      </rPr>
      <t>Science Goals</t>
    </r>
    <r>
      <rPr>
        <sz val="12"/>
        <rFont val="Times New Roman"/>
        <family val="1"/>
      </rPr>
      <t xml:space="preserve"> are:</t>
    </r>
  </si>
  <si>
    <r>
      <t>Goal 1:</t>
    </r>
    <r>
      <rPr>
        <sz val="12"/>
        <rFont val="Times New Roman"/>
        <family val="1"/>
      </rPr>
      <t xml:space="preserve"> Determine the overall architectures of a sample of nearby planetary systems. This includes determining the numbers, brightnesses, locations, and orbits of terrestrial to giant planets and characterizing exozodiacal dust structures in regions from habitable zones to ice lines and beyond. This information will also provide clues to the formation and evolution of these planetary systems.</t>
    </r>
  </si>
  <si>
    <r>
      <t>Goal 2:</t>
    </r>
    <r>
      <rPr>
        <sz val="12"/>
        <rFont val="Times New Roman"/>
        <family val="1"/>
      </rPr>
      <t xml:space="preserve"> Determine or constrain the atmospheric compositions of discovered planets, from giants down to terrestrial planets. Assess habitability of some terrestrial planets, including searching for spectral signatures of molecules and chemical disequilibrium consistent with the presence of life. Determining or constraining surface compositions of terrestrial planets is desirable but is not strictly required.</t>
    </r>
  </si>
  <si>
    <r>
      <t>Goal 3:</t>
    </r>
    <r>
      <rPr>
        <sz val="12"/>
        <rFont val="Times New Roman"/>
        <family val="1"/>
      </rPr>
      <t xml:space="preserve"> Determining or constraining planetary radii and masses are stretch goals of this mission. These are not strictly required. However, measuring radii and masses would  provide a better understanding of detected planets, significantly increasing the scientific impact of this mission.</t>
    </r>
  </si>
  <si>
    <r>
      <t>Objective 1:</t>
    </r>
    <r>
      <rPr>
        <sz val="12"/>
        <rFont val="Times New Roman"/>
        <family val="1"/>
      </rPr>
      <t xml:space="preserve"> Directly detect terrestrial planets that exist within the habitable zones around nearby stars or, alternatively, observe a large enough sample of nearby systems to show with high confidence that terrestrial planets are not present.</t>
    </r>
  </si>
  <si>
    <r>
      <t>Objective 2:</t>
    </r>
    <r>
      <rPr>
        <sz val="12"/>
        <rFont val="Times New Roman"/>
        <family val="1"/>
      </rPr>
      <t xml:space="preserve"> Measure or constrain orbital parameters (semi-major axis and eccentricity) for as many discovered planets as possible, especially those that show evidence of habitability.</t>
    </r>
  </si>
  <si>
    <r>
      <t>Objective 3:</t>
    </r>
    <r>
      <rPr>
        <sz val="12"/>
        <rFont val="Times New Roman"/>
        <family val="1"/>
      </rPr>
      <t xml:space="preserve"> Obtain absolute photometry in at least three broad spectral bands for the majority of detected planets. This information can eventually be used, in conjunction with orbital distance and planet radius, to constrain planetary albedos.</t>
    </r>
  </si>
  <si>
    <r>
      <t>Objective 4:</t>
    </r>
    <r>
      <rPr>
        <sz val="12"/>
        <rFont val="Times New Roman"/>
        <family val="1"/>
      </rPr>
      <t xml:space="preserve"> Distinguish among planets, and between planets and other objects, through relative motion and broadband measurements of planet color.</t>
    </r>
  </si>
  <si>
    <r>
      <t>Objective 5:</t>
    </r>
    <r>
      <rPr>
        <sz val="12"/>
        <rFont val="Times New Roman"/>
        <family val="1"/>
      </rPr>
      <t xml:space="preserve"> Determining or constraining planetary masses is highly desired but not required. Determining masses would allow estimates of planetary radii to be made, thereby enabling calculation of planetary albedos (Objective 3).</t>
    </r>
  </si>
  <si>
    <r>
      <t>Objective 6:</t>
    </r>
    <r>
      <rPr>
        <sz val="12"/>
        <rFont val="Times New Roman"/>
        <family val="1"/>
      </rPr>
      <t xml:space="preserve"> Characterize at least some detected terrestrial planets spectroscopically, searching for absorption caused by O</t>
    </r>
    <r>
      <rPr>
        <vertAlign val="subscript"/>
        <sz val="12"/>
        <rFont val="Times New Roman"/>
        <family val="1"/>
      </rPr>
      <t>2</t>
    </r>
    <r>
      <rPr>
        <sz val="12"/>
        <rFont val="Times New Roman"/>
        <family val="1"/>
      </rPr>
      <t>, O</t>
    </r>
    <r>
      <rPr>
        <vertAlign val="subscript"/>
        <sz val="12"/>
        <rFont val="Times New Roman"/>
        <family val="1"/>
      </rPr>
      <t>3</t>
    </r>
    <r>
      <rPr>
        <sz val="12"/>
        <rFont val="Times New Roman"/>
        <family val="1"/>
      </rPr>
      <t>, H</t>
    </r>
    <r>
      <rPr>
        <vertAlign val="subscript"/>
        <sz val="12"/>
        <rFont val="Times New Roman"/>
        <family val="1"/>
      </rPr>
      <t>2</t>
    </r>
    <r>
      <rPr>
        <sz val="12"/>
        <rFont val="Times New Roman"/>
        <family val="1"/>
      </rPr>
      <t>O, and possibly CO</t>
    </r>
    <r>
      <rPr>
        <vertAlign val="subscript"/>
        <sz val="12"/>
        <rFont val="Times New Roman"/>
        <family val="1"/>
      </rPr>
      <t>2</t>
    </r>
    <r>
      <rPr>
        <sz val="12"/>
        <rFont val="Times New Roman"/>
        <family val="1"/>
      </rPr>
      <t xml:space="preserve"> and CH</t>
    </r>
    <r>
      <rPr>
        <vertAlign val="subscript"/>
        <sz val="12"/>
        <rFont val="Times New Roman"/>
        <family val="1"/>
      </rPr>
      <t>4</t>
    </r>
    <r>
      <rPr>
        <sz val="12"/>
        <rFont val="Times New Roman"/>
        <family val="1"/>
      </rPr>
      <t>. Distinguish between Jupiter-like and H</t>
    </r>
    <r>
      <rPr>
        <vertAlign val="subscript"/>
        <sz val="12"/>
        <rFont val="Times New Roman"/>
        <family val="1"/>
      </rPr>
      <t>2</t>
    </r>
    <r>
      <rPr>
        <sz val="12"/>
        <rFont val="Times New Roman"/>
        <family val="1"/>
      </rPr>
      <t>O-dominated atmospheres of any super-Earth planets. Such information may provide evidence of habitability and even of life itself. Search for Rayleigh scattering to constrain surface pressure.</t>
    </r>
  </si>
  <si>
    <r>
      <t>Objective 7:</t>
    </r>
    <r>
      <rPr>
        <sz val="12"/>
        <rFont val="Times New Roman"/>
        <family val="1"/>
      </rPr>
      <t xml:space="preserve"> Directly detect giant planets of Neptune's size or more and Jupiter’s albedo in systems searched for terrestrial planets. Giants should be detectable within the habitable zone and out to a radius of 3 times the outer habitable zone radius or more.</t>
    </r>
  </si>
  <si>
    <r>
      <t>Objective 8:</t>
    </r>
    <r>
      <rPr>
        <sz val="12"/>
        <rFont val="Times New Roman"/>
        <family val="1"/>
      </rPr>
      <t xml:space="preserve">  Characterize some detected giant planets spectroscopically, searching for the absorption features of CH</t>
    </r>
    <r>
      <rPr>
        <vertAlign val="subscript"/>
        <sz val="12"/>
        <rFont val="Times New Roman"/>
        <family val="1"/>
      </rPr>
      <t>4</t>
    </r>
    <r>
      <rPr>
        <sz val="12"/>
        <rFont val="Times New Roman"/>
        <family val="1"/>
      </rPr>
      <t xml:space="preserve"> and H</t>
    </r>
    <r>
      <rPr>
        <vertAlign val="subscript"/>
        <sz val="12"/>
        <rFont val="Times New Roman"/>
        <family val="1"/>
      </rPr>
      <t>2</t>
    </r>
    <r>
      <rPr>
        <sz val="12"/>
        <rFont val="Times New Roman"/>
        <family val="1"/>
      </rPr>
      <t>O. Distinguish between ice and gas giants as well as between Jupiter-like and H</t>
    </r>
    <r>
      <rPr>
        <vertAlign val="subscript"/>
        <sz val="12"/>
        <rFont val="Times New Roman"/>
        <family val="1"/>
      </rPr>
      <t>2</t>
    </r>
    <r>
      <rPr>
        <sz val="12"/>
        <rFont val="Times New Roman"/>
        <family val="1"/>
      </rPr>
      <t>O-dominated atmospheres of any mini-Neptune planets.</t>
    </r>
  </si>
  <si>
    <r>
      <t>Objective 9:</t>
    </r>
    <r>
      <rPr>
        <sz val="12"/>
        <rFont val="Times New Roman"/>
        <family val="1"/>
      </rPr>
      <t xml:space="preserve"> Measure the location, density, and extent of dust particles around nearby stars in order to identify planetesimal belts and understand delivery of volatiles to inner solar systems.</t>
    </r>
  </si>
  <si>
    <r>
      <t>Objective 10:</t>
    </r>
    <r>
      <rPr>
        <sz val="12"/>
        <rFont val="Times New Roman"/>
        <family val="1"/>
      </rPr>
      <t xml:space="preserve"> In dusty systems,  detect and measure substructures within dusty debris that can be used to infer the presence of unseen planets.</t>
    </r>
  </si>
  <si>
    <r>
      <t>Objective 11:</t>
    </r>
    <r>
      <rPr>
        <sz val="12"/>
        <rFont val="Times New Roman"/>
        <family val="1"/>
      </rPr>
      <t xml:space="preserve"> Understand the time evolution of circumstellar disk properties, from early protoplanetary stages through mature main sequence debris disks.</t>
    </r>
  </si>
  <si>
    <t>Science Goal</t>
  </si>
  <si>
    <t>Science Objectives</t>
  </si>
  <si>
    <t>1. Architectures</t>
  </si>
  <si>
    <t>1, 2, 4, 5, 7, 9, 10, 11</t>
  </si>
  <si>
    <t>2. Compositions</t>
  </si>
  <si>
    <t>3, 4, (5), 6, 8</t>
  </si>
  <si>
    <t>3. Masses &amp; radii (desired)</t>
  </si>
  <si>
    <t>3, 4, 5, 10</t>
  </si>
  <si>
    <t>These Science Goals are now broken down into Objectives that serve as the basis for the mission's exoplanet systems requirements.</t>
  </si>
  <si>
    <t>O1</t>
  </si>
  <si>
    <t>O7</t>
  </si>
  <si>
    <t>O3, O4</t>
  </si>
  <si>
    <t>O6</t>
  </si>
  <si>
    <r>
      <t>HZ=habitable zone, extends from 0.7-2.0 AU*√L</t>
    </r>
    <r>
      <rPr>
        <vertAlign val="subscript"/>
        <sz val="12"/>
        <rFont val="Times New Roman"/>
        <family val="1"/>
      </rPr>
      <t>*</t>
    </r>
    <r>
      <rPr>
        <sz val="12"/>
        <rFont val="Times New Roman"/>
        <family val="1"/>
      </rPr>
      <t xml:space="preserve"> </t>
    </r>
  </si>
  <si>
    <r>
      <t>IHZ=inner HZ, extends from 0.7-1.0 AU*√L</t>
    </r>
    <r>
      <rPr>
        <vertAlign val="subscript"/>
        <sz val="12"/>
        <rFont val="Times New Roman"/>
        <family val="1"/>
      </rPr>
      <t>*</t>
    </r>
    <r>
      <rPr>
        <sz val="12"/>
        <rFont val="Times New Roman"/>
        <family val="1"/>
      </rPr>
      <t xml:space="preserve"> </t>
    </r>
  </si>
  <si>
    <r>
      <t xml:space="preserve">TXP statistical assumptions: assume dN/da </t>
    </r>
    <r>
      <rPr>
        <sz val="12"/>
        <rFont val="Symbol"/>
        <family val="1"/>
      </rPr>
      <t>µ</t>
    </r>
    <r>
      <rPr>
        <sz val="12"/>
        <rFont val="Times New Roman"/>
        <family val="1"/>
      </rPr>
      <t xml:space="preserve"> a, and dN/dM </t>
    </r>
    <r>
      <rPr>
        <sz val="12"/>
        <rFont val="Symbol"/>
        <family val="1"/>
      </rPr>
      <t>µ</t>
    </r>
    <r>
      <rPr>
        <sz val="12"/>
        <rFont val="Times New Roman"/>
        <family val="1"/>
      </rPr>
      <t xml:space="preserve"> 1/M, uniform eccentricity distribution, with geometric albedo of 0.2 in the full science passband.</t>
    </r>
  </si>
  <si>
    <t>Equivalently, TPF-C shall have an excellent chance (95%) of detecting at least one planet that is potentially habitable, assuming that 20% or more of all target stars have such a planet (eta_earth= 0.2).</t>
  </si>
  <si>
    <t>number of planets, statistical based on distributions</t>
  </si>
  <si>
    <t>M7</t>
  </si>
  <si>
    <t>M8</t>
  </si>
  <si>
    <t>M1</t>
  </si>
  <si>
    <t>M2</t>
  </si>
  <si>
    <t>M3</t>
  </si>
  <si>
    <t>M4</t>
  </si>
  <si>
    <t>M5</t>
  </si>
  <si>
    <t>M6</t>
  </si>
  <si>
    <t>M10</t>
  </si>
  <si>
    <t>M11</t>
  </si>
  <si>
    <t>M12</t>
  </si>
  <si>
    <t>M13</t>
  </si>
  <si>
    <t>M14</t>
  </si>
  <si>
    <t>cf. M3 - More CumHZs gets more planets</t>
  </si>
  <si>
    <t>cf. M4 - More CumIHZs fills in the inner planets</t>
  </si>
  <si>
    <t>cf. M3, M4 - Dmag &gt; 26 gets more planets</t>
  </si>
  <si>
    <t>cf. M5 - better to characterize more planets by color</t>
  </si>
  <si>
    <t>cf. M6 - better to characterize more planets by H2O e.g. via IWA</t>
  </si>
  <si>
    <t>cf. M7 - better to characterize more planets by O2 even if H2O is inaccessible</t>
  </si>
  <si>
    <t>cf. M6 - characterize more because of quicker integration time e.g. via higher throughput</t>
  </si>
  <si>
    <t>cf. M6 - characterize more because not as many observations needed before starting a spectrum</t>
  </si>
  <si>
    <t>cf. M8, M9 - characterize more by their orbit as an element of understanding conditions on the planet</t>
  </si>
  <si>
    <t>cf. M10 - more planets characterized</t>
  </si>
  <si>
    <r>
      <t>Examine at least 3 (TBR) Cum</t>
    </r>
    <r>
      <rPr>
        <sz val="12"/>
        <color indexed="10"/>
        <rFont val="Times New Roman"/>
        <family val="1"/>
      </rPr>
      <t>IHZ</t>
    </r>
    <r>
      <rPr>
        <sz val="12"/>
        <rFont val="Times New Roman"/>
        <family val="1"/>
      </rPr>
      <t>s to detect point sources with TXP sensitivity</t>
    </r>
  </si>
  <si>
    <r>
      <t xml:space="preserve">Ensure that </t>
    </r>
    <r>
      <rPr>
        <u val="single"/>
        <sz val="12"/>
        <rFont val="Times New Roman"/>
        <family val="1"/>
      </rPr>
      <t>not all</t>
    </r>
    <r>
      <rPr>
        <sz val="12"/>
        <rFont val="Times New Roman"/>
        <family val="1"/>
      </rPr>
      <t xml:space="preserve"> of the partials are in the outer HZ</t>
    </r>
  </si>
  <si>
    <t>3 was chosen semi-arbitrarily; this requires more thought and a capability assessment</t>
  </si>
  <si>
    <t>Instrumentation and time allocation to attempt color measurement on every planet found, large or small. Long wavelengths may be unreachable due to IWA or red leak.</t>
  </si>
  <si>
    <t>Pushpin for hypothetical optimistic case; basically just requires instrumentation.</t>
  </si>
  <si>
    <t>Full characterization for minimum # or % of found planets is not always feasible; again take out scientific unknowns (eta_earth and orbit/IWA) by falling back on probability.</t>
  </si>
  <si>
    <t xml:space="preserve">A tasty minimum likelihood of finding and coarsely-but-fully characterizing a TXP. This implicitly constrains search depth, time allocation, and characterization capability. </t>
  </si>
  <si>
    <t>M9</t>
  </si>
  <si>
    <t>Able to measure H2O equivalent width to 20% for the "Earth" at elongation in a Solar System twin at 6.5 pc</t>
  </si>
  <si>
    <t>Able to measure O2 A-band equivalent width to 20% for the "Earth" at elongation in a Solar System twin at 8 pc</t>
  </si>
  <si>
    <r>
      <t xml:space="preserve">Able to guide on stars as faint as </t>
    </r>
    <r>
      <rPr>
        <b/>
        <sz val="12"/>
        <rFont val="Times New Roman"/>
        <family val="1"/>
      </rPr>
      <t>V</t>
    </r>
    <r>
      <rPr>
        <b/>
        <vertAlign val="subscript"/>
        <sz val="10"/>
        <rFont val="Arial"/>
        <family val="2"/>
      </rPr>
      <t>AB</t>
    </r>
    <r>
      <rPr>
        <b/>
        <sz val="12"/>
        <rFont val="Times New Roman"/>
        <family val="1"/>
      </rPr>
      <t>= 16</t>
    </r>
    <r>
      <rPr>
        <sz val="12"/>
        <rFont val="Times New Roman"/>
        <family val="1"/>
      </rPr>
      <t xml:space="preserve"> with jitter and drift </t>
    </r>
    <r>
      <rPr>
        <b/>
        <sz val="12"/>
        <rFont val="Times New Roman"/>
        <family val="1"/>
      </rPr>
      <t>&lt; 10 mas RMS (TBR)</t>
    </r>
    <r>
      <rPr>
        <sz val="12"/>
        <rFont val="Times New Roman"/>
        <family val="1"/>
      </rPr>
      <t>.</t>
    </r>
  </si>
  <si>
    <r>
      <t>Not all found planets will be reachable by spectroscopy to 1.0 um, so this just requires the instrumentation. Still need a constraint for a minimum harvest for H</t>
    </r>
    <r>
      <rPr>
        <vertAlign val="subscript"/>
        <sz val="12"/>
        <rFont val="Times New Roman"/>
        <family val="1"/>
      </rPr>
      <t>2</t>
    </r>
    <r>
      <rPr>
        <sz val="12"/>
        <rFont val="Times New Roman"/>
        <family val="1"/>
      </rPr>
      <t>O</t>
    </r>
  </si>
  <si>
    <t>Concerned that this "do whatever you can" approach has no teeth. But also concerned that alternative language will lead to impossible requirements.</t>
  </si>
  <si>
    <t>Like in STDT §1.4.2 (4)</t>
  </si>
  <si>
    <r>
      <t xml:space="preserve">Able to determine the orbital SMA to 10% for the "Earth" in a Solar System twin at </t>
    </r>
    <r>
      <rPr>
        <b/>
        <sz val="12"/>
        <rFont val="Times New Roman"/>
        <family val="1"/>
      </rPr>
      <t>6.5 pc</t>
    </r>
  </si>
  <si>
    <t>D1</t>
  </si>
  <si>
    <t>D2</t>
  </si>
  <si>
    <t>D3</t>
  </si>
  <si>
    <t>D4</t>
  </si>
  <si>
    <t>D5</t>
  </si>
  <si>
    <t>D6</t>
  </si>
  <si>
    <t>D8</t>
  </si>
  <si>
    <t>D9</t>
  </si>
  <si>
    <t>D11</t>
  </si>
  <si>
    <t>D12</t>
  </si>
  <si>
    <t>D13</t>
  </si>
  <si>
    <t>Minimum brightness of exoplanet that is detectable</t>
  </si>
  <si>
    <t>statistical based on distributions</t>
  </si>
  <si>
    <t xml:space="preserve">No. of discovered exoplanets characterized by R&gt;4 spectroscopy (color photometry) across the full 0.5-1.0µm </t>
  </si>
  <si>
    <t xml:space="preserve">No. of discovered TXPs characterized by R&gt;70 spectroscopy across the full 0.5-1.0 µm </t>
  </si>
  <si>
    <t xml:space="preserve">No. of discovered TXPs characterized by R&gt;70 spectroscopy across 0.5-0.85 µm </t>
  </si>
  <si>
    <r>
      <t xml:space="preserve">No. of found planets whose orbital SMA can be determined with </t>
    </r>
    <r>
      <rPr>
        <b/>
        <sz val="12"/>
        <rFont val="Times New Roman"/>
        <family val="1"/>
      </rPr>
      <t>×/÷1.4 uncertainty (TBR)</t>
    </r>
    <r>
      <rPr>
        <sz val="12"/>
        <rFont val="Times New Roman"/>
        <family val="1"/>
      </rPr>
      <t xml:space="preserve"> or better</t>
    </r>
  </si>
  <si>
    <r>
      <t xml:space="preserve">No. of found planets whose orbital SMA can be determined with </t>
    </r>
    <r>
      <rPr>
        <b/>
        <sz val="12"/>
        <rFont val="Times New Roman"/>
        <family val="1"/>
      </rPr>
      <t>±10% uncertainty (TBR)</t>
    </r>
    <r>
      <rPr>
        <sz val="12"/>
        <rFont val="Times New Roman"/>
        <family val="1"/>
      </rPr>
      <t xml:space="preserve"> or better</t>
    </r>
  </si>
  <si>
    <t>Quantity at coarse SMA resolution</t>
  </si>
  <si>
    <t>Capability for finer resolution</t>
  </si>
  <si>
    <t>D14</t>
  </si>
  <si>
    <r>
      <rPr>
        <b/>
        <sz val="12"/>
        <rFont val="Times New Roman"/>
        <family val="1"/>
      </rPr>
      <t>Delete?</t>
    </r>
    <r>
      <rPr>
        <sz val="12"/>
        <rFont val="Times New Roman"/>
        <family val="1"/>
      </rPr>
      <t xml:space="preserve"> No intrinsic value separate from number in harvest</t>
    </r>
  </si>
  <si>
    <t>No. of discovered TXPs characterized by absolute photometry</t>
  </si>
  <si>
    <t>Delete. See D7a,b</t>
  </si>
  <si>
    <r>
      <t>No. of Cum</t>
    </r>
    <r>
      <rPr>
        <sz val="12"/>
        <color indexed="10"/>
        <rFont val="Times New Roman"/>
        <family val="1"/>
      </rPr>
      <t>IHZ</t>
    </r>
    <r>
      <rPr>
        <sz val="12"/>
        <rFont val="Times New Roman"/>
        <family val="1"/>
      </rPr>
      <t>s searched to TXP sensitivity</t>
    </r>
  </si>
  <si>
    <t xml:space="preserve">O3 </t>
  </si>
  <si>
    <t>O1, O2, O4</t>
  </si>
  <si>
    <t>O4, O5</t>
  </si>
  <si>
    <t>O1, O2, O3, O4, O6</t>
  </si>
  <si>
    <t>O1, O7</t>
  </si>
  <si>
    <t>O6, O8</t>
  </si>
  <si>
    <t>O3, O4, O8</t>
  </si>
  <si>
    <t>Surface brightness sensitivity of exozodi</t>
  </si>
  <si>
    <t>D15</t>
  </si>
  <si>
    <t>O9, O10, O11</t>
  </si>
  <si>
    <t>Map to Objectives</t>
  </si>
  <si>
    <t>O2</t>
  </si>
  <si>
    <t>O3</t>
  </si>
  <si>
    <t>O4</t>
  </si>
  <si>
    <t>O5</t>
  </si>
  <si>
    <t>O8</t>
  </si>
  <si>
    <t>O9</t>
  </si>
  <si>
    <t>O10</t>
  </si>
  <si>
    <t>x</t>
  </si>
  <si>
    <t>(x)</t>
  </si>
  <si>
    <t>G1</t>
  </si>
  <si>
    <t>G2</t>
  </si>
  <si>
    <t>G3</t>
  </si>
  <si>
    <t>No. of MUSTS that address each Objective</t>
  </si>
  <si>
    <t>No. of DISCRIMINATORS that address each Objective</t>
  </si>
  <si>
    <t>Comments</t>
  </si>
  <si>
    <t>ID</t>
  </si>
  <si>
    <t>specifying Dmag was redundant and overspecifying</t>
  </si>
  <si>
    <t>No. (%) of found candidate exoplanets for which we can test for common proper motion</t>
  </si>
  <si>
    <t>Extended passbands to NIR and NUV</t>
  </si>
  <si>
    <t>No. of outer giant exoplanet candidates found</t>
  </si>
  <si>
    <t>Establish the capability to do it on a high-priority basis</t>
  </si>
  <si>
    <t>(10 pc) * (0.5µ) / (0.76µ) =</t>
  </si>
  <si>
    <t>(10 pc) * (0.5µ) / (0.94µ) =</t>
  </si>
  <si>
    <t>pc</t>
  </si>
  <si>
    <t>D7</t>
  </si>
  <si>
    <r>
      <t xml:space="preserve">Pushpin for hypothetical optimistic case. If IWA scales with </t>
    </r>
    <r>
      <rPr>
        <sz val="12"/>
        <rFont val="Symbol"/>
        <family val="1"/>
      </rPr>
      <t>l</t>
    </r>
    <r>
      <rPr>
        <sz val="12"/>
        <rFont val="Times New Roman"/>
        <family val="1"/>
      </rPr>
      <t>, then detection at 10 pc at 0.5µm is equivalent to 5 pc at 1.0µm.</t>
    </r>
  </si>
  <si>
    <r>
      <t xml:space="preserve">Able to characterize the "Earth" in a Solar System twin at </t>
    </r>
    <r>
      <rPr>
        <b/>
        <sz val="12"/>
        <rFont val="Times New Roman"/>
        <family val="1"/>
      </rPr>
      <t>5 pc</t>
    </r>
    <r>
      <rPr>
        <sz val="12"/>
        <rFont val="Times New Roman"/>
        <family val="1"/>
      </rPr>
      <t xml:space="preserve"> (TBR) by R&gt;70 spectroscopy across 0.5-1.0µm</t>
    </r>
  </si>
  <si>
    <t>LBTI should reach 10 zodis, so we should have statistically significant exozodi brightness distribution down to this level.</t>
  </si>
  <si>
    <t>No. of Kuiper Belts imaged in ExoEarth target systems</t>
  </si>
  <si>
    <t>Capable of high-contrast optical imaging of extended structures with surface brightness sensitivity of (TBD of the star) at &gt; TBD arcsec from the central star.</t>
  </si>
  <si>
    <t>O9, O10</t>
  </si>
  <si>
    <t>D10</t>
  </si>
  <si>
    <t>O7, O8, O11</t>
  </si>
  <si>
    <t>Intended to prompt a capability assessment. Hoping for graceful degradation of coronagraphy with central star mag. Bogey is mag 30 point source sensitivity for any star mag</t>
  </si>
  <si>
    <t>Exozodi surface brightness in habitable zone of 10x (TBR) that of a solar system twin at median inclination, with no asymmetries</t>
  </si>
  <si>
    <t>Candidate exoplanet = point src in region of interest with right delta-mag</t>
  </si>
  <si>
    <t>Confirmed exoplanet = common proper motion or recognizable high-res spectrum</t>
  </si>
  <si>
    <t>Number of candidate exoplanets that are confirmed</t>
  </si>
  <si>
    <t>Assume no confusion sources in the FOV</t>
  </si>
  <si>
    <t>Probably need a few such benchmarks on a curve</t>
  </si>
  <si>
    <t>See defn of "Confirmed". The gold standard for proving the object is a true companion. Doing it for EVERY exoplanet system could be very demanding for some mission concepts. Relaxing it leaves many planet candidates unproven until a followup opportunity.</t>
  </si>
  <si>
    <t>Version 0.9 — 7 Jan 2012 - Charley Noecker</t>
  </si>
  <si>
    <t>Excludes repeat observations of the same regions of orbital phase space</t>
  </si>
  <si>
    <t>Able to distinguish between planets and background confusion sources, and exozodiacal dust structures. Confusion can be broken using broadband colors, spatial resolution, spectra, or proper motion, whatever works most efficiently, high spatial resolution, spectra, possibly broadband colors or changing brightness w/ phase. Capability to thoroughly vet a leading candidate, vs. keeping up efficiency by quickly eliminating false positives</t>
  </si>
  <si>
    <t>Ways to descope for more affordable missions</t>
  </si>
  <si>
    <t>Narrow passband</t>
  </si>
  <si>
    <t>Smaller diameter (telescope, occulter)</t>
  </si>
  <si>
    <t>Shorter wavelength</t>
  </si>
  <si>
    <t>Lower contrast sensitivity</t>
  </si>
  <si>
    <t>Standard of confirmation</t>
  </si>
  <si>
    <t>Sky coverage</t>
  </si>
  <si>
    <t>On the whole we will stick with the definitions in Sec 1.2 of the STDT report. They are echoed here, in some cases with a little different flavor.</t>
  </si>
  <si>
    <t>"Detect" means SNR compatible with FAPs of 1% (TBR)</t>
  </si>
  <si>
    <t>There should be a FAP for the planet search, another for confirmed exoplanets, and another for fully characterized exoplanets</t>
  </si>
  <si>
    <t>Discrimination from confusion sources is an important problem to address</t>
  </si>
  <si>
    <r>
      <t>Kuiper belt = debris belt at &gt;10 AU with surface brightness  &gt;24 mag/arcsec</t>
    </r>
    <r>
      <rPr>
        <vertAlign val="superscript"/>
        <sz val="12"/>
        <color indexed="10"/>
        <rFont val="Times New Roman"/>
        <family val="1"/>
      </rPr>
      <t>2</t>
    </r>
    <r>
      <rPr>
        <sz val="12"/>
        <color indexed="10"/>
        <rFont val="Times New Roman"/>
        <family val="1"/>
      </rPr>
      <t xml:space="preserve"> </t>
    </r>
  </si>
  <si>
    <r>
      <t>Able to guide on the central star as faint as V</t>
    </r>
    <r>
      <rPr>
        <vertAlign val="subscript"/>
        <sz val="12"/>
        <color indexed="10"/>
        <rFont val="Times New Roman"/>
        <family val="1"/>
      </rPr>
      <t>AB</t>
    </r>
    <r>
      <rPr>
        <sz val="12"/>
        <color indexed="10"/>
        <rFont val="Times New Roman"/>
        <family val="1"/>
      </rPr>
      <t>= 16 (TBR) for high contrast imaging at degraded sensitivity.</t>
    </r>
  </si>
  <si>
    <t>TBR = To be revised,   TBD = to be determined</t>
  </si>
  <si>
    <r>
      <t xml:space="preserve">Characterize every discovered candidate exoplanet by R&gt;=4 spectroscopy (color photometry) across a passband from 0.5 µm to </t>
    </r>
    <r>
      <rPr>
        <sz val="12"/>
        <color indexed="10"/>
        <rFont val="Times New Roman"/>
        <family val="1"/>
      </rPr>
      <t>the maximum feasible wavelength less than 1.0 µm.</t>
    </r>
  </si>
  <si>
    <r>
      <t xml:space="preserve">Conduct a search that has at least </t>
    </r>
    <r>
      <rPr>
        <b/>
        <sz val="12"/>
        <color indexed="10"/>
        <rFont val="Times New Roman"/>
        <family val="1"/>
      </rPr>
      <t>85%</t>
    </r>
    <r>
      <rPr>
        <sz val="12"/>
        <color indexed="10"/>
        <rFont val="Times New Roman"/>
        <family val="1"/>
      </rPr>
      <t xml:space="preserve"> (TBR) probability of finding at least one TXP </t>
    </r>
    <r>
      <rPr>
        <u val="single"/>
        <sz val="12"/>
        <color indexed="10"/>
        <rFont val="Times New Roman"/>
        <family val="1"/>
      </rPr>
      <t>and</t>
    </r>
    <r>
      <rPr>
        <sz val="12"/>
        <color indexed="10"/>
        <rFont val="Times New Roman"/>
        <family val="1"/>
      </rPr>
      <t xml:space="preserve"> measuring its color </t>
    </r>
    <r>
      <rPr>
        <u val="single"/>
        <sz val="12"/>
        <color indexed="10"/>
        <rFont val="Times New Roman"/>
        <family val="1"/>
      </rPr>
      <t>and</t>
    </r>
    <r>
      <rPr>
        <sz val="12"/>
        <color indexed="10"/>
        <rFont val="Times New Roman"/>
        <family val="1"/>
      </rPr>
      <t xml:space="preserve"> measuring its SMA with </t>
    </r>
    <r>
      <rPr>
        <b/>
        <sz val="12"/>
        <color indexed="10"/>
        <rFont val="Times New Roman"/>
        <family val="1"/>
      </rPr>
      <t>15% uncertainty (TBR)</t>
    </r>
    <r>
      <rPr>
        <sz val="12"/>
        <color indexed="10"/>
        <rFont val="Times New Roman"/>
        <family val="1"/>
      </rPr>
      <t xml:space="preserve"> </t>
    </r>
    <r>
      <rPr>
        <u val="single"/>
        <sz val="12"/>
        <color indexed="10"/>
        <rFont val="Times New Roman"/>
        <family val="1"/>
      </rPr>
      <t>and</t>
    </r>
    <r>
      <rPr>
        <sz val="12"/>
        <color indexed="10"/>
        <rFont val="Times New Roman"/>
        <family val="1"/>
      </rPr>
      <t xml:space="preserve"> measuring its spectrum </t>
    </r>
    <r>
      <rPr>
        <b/>
        <sz val="12"/>
        <color indexed="10"/>
        <rFont val="Times New Roman"/>
        <family val="1"/>
      </rPr>
      <t>(0.5-0.8µm)(TBR)</t>
    </r>
    <r>
      <rPr>
        <sz val="12"/>
        <color indexed="10"/>
        <rFont val="Times New Roman"/>
        <family val="1"/>
      </rPr>
      <t xml:space="preserve"> with R&gt;=70 and </t>
    </r>
    <r>
      <rPr>
        <b/>
        <sz val="12"/>
        <color indexed="10"/>
        <rFont val="Times New Roman"/>
        <family val="1"/>
      </rPr>
      <t>20%</t>
    </r>
    <r>
      <rPr>
        <sz val="12"/>
        <color indexed="10"/>
        <rFont val="Times New Roman"/>
        <family val="1"/>
      </rPr>
      <t xml:space="preserve"> (TBR) spectrophotometric uncertainty.</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</si>
</sst>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0.00000000000000%"/>
    <numFmt numFmtId="167" formatCode="[$-409]dddd\,\ mmmm\ dd\,\ yyyy"/>
    <numFmt numFmtId="168" formatCode="[$-409]h:mm:ss\ AM/PM"/>
    <numFmt numFmtId="169" formatCode="0.00000"/>
    <numFmt numFmtId="170" formatCode="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s>
  <fonts count="79">
    <font>
      <sz val="12"/>
      <name val="Times New Roman"/>
      <family val="1"/>
    </font>
    <font>
      <sz val="10"/>
      <name val="Arial"/>
      <family val="0"/>
    </font>
    <font>
      <sz val="12"/>
      <name val="Arial"/>
      <family val="2"/>
    </font>
    <font>
      <b/>
      <sz val="11"/>
      <name val="Arial"/>
      <family val="2"/>
    </font>
    <font>
      <b/>
      <u val="single"/>
      <sz val="11"/>
      <name val="Arial"/>
      <family val="2"/>
    </font>
    <font>
      <sz val="11"/>
      <name val="Arial"/>
      <family val="2"/>
    </font>
    <font>
      <sz val="11"/>
      <color indexed="8"/>
      <name val="Arial"/>
      <family val="2"/>
    </font>
    <font>
      <b/>
      <sz val="10"/>
      <name val="Arial"/>
      <family val="2"/>
    </font>
    <font>
      <b/>
      <i/>
      <sz val="10"/>
      <name val="Arial"/>
      <family val="2"/>
    </font>
    <font>
      <b/>
      <sz val="10"/>
      <color indexed="12"/>
      <name val="Arial"/>
      <family val="2"/>
    </font>
    <font>
      <vertAlign val="subscript"/>
      <sz val="10"/>
      <name val="Arial"/>
      <family val="2"/>
    </font>
    <font>
      <b/>
      <sz val="12"/>
      <name val="Arial"/>
      <family val="2"/>
    </font>
    <font>
      <sz val="11"/>
      <name val="Symbol"/>
      <family val="1"/>
    </font>
    <font>
      <sz val="8"/>
      <name val="Tahoma"/>
      <family val="2"/>
    </font>
    <font>
      <b/>
      <sz val="8"/>
      <name val="Tahoma"/>
      <family val="2"/>
    </font>
    <font>
      <sz val="10"/>
      <name val="Symbol"/>
      <family val="1"/>
    </font>
    <font>
      <sz val="11"/>
      <name val="Times"/>
      <family val="1"/>
    </font>
    <font>
      <sz val="11"/>
      <name val="Times New Roman"/>
      <family val="1"/>
    </font>
    <font>
      <b/>
      <sz val="12"/>
      <name val="Times New Roman"/>
      <family val="1"/>
    </font>
    <font>
      <b/>
      <sz val="12"/>
      <color indexed="10"/>
      <name val="Times New Roman"/>
      <family val="1"/>
    </font>
    <font>
      <sz val="8"/>
      <name val="Times New Roman"/>
      <family val="1"/>
    </font>
    <font>
      <sz val="9"/>
      <name val="Tahoma"/>
      <family val="2"/>
    </font>
    <font>
      <u val="single"/>
      <sz val="12"/>
      <name val="Times New Roman"/>
      <family val="1"/>
    </font>
    <font>
      <vertAlign val="subscript"/>
      <sz val="12"/>
      <name val="Times New Roman"/>
      <family val="1"/>
    </font>
    <font>
      <sz val="12"/>
      <name val="Symbol"/>
      <family val="1"/>
    </font>
    <font>
      <sz val="12"/>
      <color indexed="10"/>
      <name val="Times New Roman"/>
      <family val="1"/>
    </font>
    <font>
      <b/>
      <vertAlign val="subscript"/>
      <sz val="10"/>
      <name val="Arial"/>
      <family val="2"/>
    </font>
    <font>
      <sz val="12"/>
      <name val="Arial Black"/>
      <family val="2"/>
    </font>
    <font>
      <b/>
      <sz val="9"/>
      <name val="Tahoma"/>
      <family val="0"/>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u val="single"/>
      <sz val="12"/>
      <color indexed="36"/>
      <name val="Times New Roman"/>
      <family val="1"/>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2"/>
      <color indexed="39"/>
      <name val="Times New Roman"/>
      <family val="1"/>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b/>
      <i/>
      <sz val="10"/>
      <color indexed="9"/>
      <name val="Arial"/>
      <family val="2"/>
    </font>
    <font>
      <sz val="12"/>
      <color indexed="10"/>
      <name val="Arial Black"/>
      <family val="2"/>
    </font>
    <font>
      <strike/>
      <sz val="12"/>
      <color indexed="10"/>
      <name val="Times New Roman"/>
      <family val="1"/>
    </font>
    <font>
      <vertAlign val="superscript"/>
      <sz val="12"/>
      <color indexed="10"/>
      <name val="Times New Roman"/>
      <family val="1"/>
    </font>
    <font>
      <vertAlign val="subscript"/>
      <sz val="12"/>
      <color indexed="10"/>
      <name val="Times New Roman"/>
      <family val="1"/>
    </font>
    <font>
      <u val="single"/>
      <sz val="12"/>
      <color indexed="10"/>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2"/>
      <color theme="11"/>
      <name val="Times New Roman"/>
      <family val="1"/>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Times New Roman"/>
      <family val="1"/>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Times New Roman"/>
      <family val="1"/>
    </font>
    <font>
      <b/>
      <i/>
      <sz val="10"/>
      <color theme="0"/>
      <name val="Arial"/>
      <family val="2"/>
    </font>
    <font>
      <b/>
      <sz val="12"/>
      <color rgb="FFFF0000"/>
      <name val="Times New Roman"/>
      <family val="0"/>
    </font>
    <font>
      <sz val="12"/>
      <color rgb="FFFF0000"/>
      <name val="Arial Black"/>
      <family val="2"/>
    </font>
    <font>
      <strike/>
      <sz val="12"/>
      <color rgb="FFFF0000"/>
      <name val="Times New Roman"/>
      <family val="1"/>
    </font>
    <font>
      <b/>
      <sz val="8"/>
      <name val="Times New Roman"/>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rgb="FF00B0F0"/>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medium">
        <color rgb="FF000000"/>
      </top>
      <bottom>
        <color indexed="63"/>
      </bottom>
    </border>
    <border>
      <left style="medium">
        <color rgb="FF000000"/>
      </left>
      <right>
        <color indexed="63"/>
      </right>
      <top style="medium">
        <color rgb="FF000000"/>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1" fillId="31" borderId="7" applyNumberFormat="0" applyFont="0" applyAlignment="0" applyProtection="0"/>
    <xf numFmtId="0" fontId="69" fillId="26" borderId="8" applyNumberFormat="0" applyAlignment="0" applyProtection="0"/>
    <xf numFmtId="9" fontId="1" fillId="0" borderId="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18">
    <xf numFmtId="0" fontId="0" fillId="0" borderId="0" xfId="0" applyAlignment="1">
      <alignment/>
    </xf>
    <xf numFmtId="0" fontId="0" fillId="0" borderId="0" xfId="0" applyAlignment="1">
      <alignment horizontal="righ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0" xfId="0" applyFont="1" applyAlignment="1">
      <alignment/>
    </xf>
    <xf numFmtId="0" fontId="5" fillId="0" borderId="0" xfId="0" applyFont="1" applyAlignment="1">
      <alignment horizontal="right"/>
    </xf>
    <xf numFmtId="0" fontId="6" fillId="0" borderId="0" xfId="0" applyFont="1" applyAlignment="1">
      <alignment/>
    </xf>
    <xf numFmtId="0" fontId="5" fillId="0" borderId="0" xfId="0" applyFont="1" applyAlignment="1">
      <alignment horizontal="right"/>
    </xf>
    <xf numFmtId="0" fontId="6" fillId="0" borderId="0" xfId="0" applyFont="1" applyAlignment="1">
      <alignment horizontal="right"/>
    </xf>
    <xf numFmtId="0" fontId="5" fillId="0" borderId="0" xfId="0" applyFont="1" applyFill="1" applyAlignment="1">
      <alignment/>
    </xf>
    <xf numFmtId="0" fontId="5" fillId="0" borderId="0" xfId="0" applyFont="1" applyFill="1" applyAlignment="1">
      <alignment horizontal="right"/>
    </xf>
    <xf numFmtId="0" fontId="0" fillId="0" borderId="0" xfId="0" applyFont="1" applyFill="1" applyAlignment="1">
      <alignment/>
    </xf>
    <xf numFmtId="9" fontId="5" fillId="0" borderId="0" xfId="0" applyNumberFormat="1" applyFont="1" applyAlignment="1">
      <alignment horizontal="right"/>
    </xf>
    <xf numFmtId="9" fontId="5" fillId="0" borderId="0" xfId="0" applyNumberFormat="1" applyFont="1" applyAlignment="1">
      <alignment/>
    </xf>
    <xf numFmtId="0" fontId="3" fillId="0" borderId="0" xfId="0" applyFont="1" applyFill="1" applyAlignment="1">
      <alignment/>
    </xf>
    <xf numFmtId="0" fontId="5" fillId="0" borderId="0" xfId="0" applyFont="1" applyAlignment="1">
      <alignment/>
    </xf>
    <xf numFmtId="10" fontId="0" fillId="0" borderId="0" xfId="0" applyNumberFormat="1" applyAlignment="1">
      <alignment horizontal="right"/>
    </xf>
    <xf numFmtId="10" fontId="0" fillId="0" borderId="0" xfId="0" applyNumberFormat="1" applyAlignment="1">
      <alignment/>
    </xf>
    <xf numFmtId="0" fontId="0" fillId="0" borderId="0" xfId="0" applyAlignment="1">
      <alignment wrapText="1"/>
    </xf>
    <xf numFmtId="0" fontId="7" fillId="0" borderId="0" xfId="0" applyFont="1" applyAlignment="1">
      <alignment/>
    </xf>
    <xf numFmtId="0" fontId="7" fillId="0" borderId="0" xfId="0" applyFont="1" applyAlignment="1">
      <alignment wrapText="1"/>
    </xf>
    <xf numFmtId="164" fontId="0" fillId="0" borderId="0" xfId="0" applyNumberFormat="1" applyAlignment="1">
      <alignment/>
    </xf>
    <xf numFmtId="0" fontId="0" fillId="0" borderId="0" xfId="0" applyFont="1" applyAlignment="1">
      <alignment horizontal="left" wrapText="1"/>
    </xf>
    <xf numFmtId="0" fontId="8" fillId="32" borderId="0" xfId="0" applyFont="1" applyFill="1" applyBorder="1" applyAlignment="1">
      <alignment horizontal="center" vertical="center"/>
    </xf>
    <xf numFmtId="0" fontId="9" fillId="2" borderId="0" xfId="0" applyFont="1" applyFill="1" applyBorder="1" applyAlignment="1">
      <alignment horizontal="left" vertical="center" wrapText="1"/>
    </xf>
    <xf numFmtId="0" fontId="11" fillId="0" borderId="0" xfId="0" applyFont="1" applyAlignment="1">
      <alignment/>
    </xf>
    <xf numFmtId="0" fontId="0" fillId="0" borderId="0" xfId="0" applyAlignment="1">
      <alignment horizontal="left" indent="1"/>
    </xf>
    <xf numFmtId="0" fontId="0" fillId="0" borderId="0" xfId="0" applyAlignment="1">
      <alignment horizontal="left" wrapText="1" indent="1"/>
    </xf>
    <xf numFmtId="0" fontId="0" fillId="0" borderId="0" xfId="0" applyFill="1" applyAlignment="1">
      <alignment/>
    </xf>
    <xf numFmtId="0" fontId="18" fillId="0" borderId="0" xfId="0" applyFont="1" applyAlignment="1">
      <alignment/>
    </xf>
    <xf numFmtId="0" fontId="19" fillId="0" borderId="0" xfId="0" applyFont="1" applyAlignment="1">
      <alignment/>
    </xf>
    <xf numFmtId="0" fontId="0" fillId="0" borderId="0" xfId="0" applyAlignment="1">
      <alignment horizontal="left" vertical="center" indent="1"/>
    </xf>
    <xf numFmtId="0" fontId="0" fillId="0" borderId="0" xfId="0" applyFill="1" applyAlignment="1">
      <alignment vertical="center"/>
    </xf>
    <xf numFmtId="0" fontId="0" fillId="0" borderId="0" xfId="0" applyNumberFormat="1" applyAlignment="1">
      <alignment/>
    </xf>
    <xf numFmtId="0" fontId="0" fillId="0" borderId="0" xfId="0" applyAlignment="1" quotePrefix="1">
      <alignment horizontal="right"/>
    </xf>
    <xf numFmtId="171" fontId="0" fillId="0" borderId="0" xfId="0" applyNumberFormat="1" applyAlignment="1">
      <alignment/>
    </xf>
    <xf numFmtId="0" fontId="0" fillId="0" borderId="0" xfId="0" applyAlignment="1">
      <alignment vertical="center"/>
    </xf>
    <xf numFmtId="0" fontId="18" fillId="0" borderId="0" xfId="0" applyFont="1" applyAlignment="1">
      <alignment horizontal="left" vertical="center" wrapText="1"/>
    </xf>
    <xf numFmtId="0" fontId="61" fillId="28" borderId="0" xfId="48" applyAlignment="1">
      <alignment vertical="center"/>
    </xf>
    <xf numFmtId="0" fontId="0" fillId="0" borderId="10" xfId="0" applyBorder="1" applyAlignment="1">
      <alignment vertical="center" wrapText="1"/>
    </xf>
    <xf numFmtId="0" fontId="0" fillId="0" borderId="0" xfId="0" applyFont="1" applyAlignment="1">
      <alignment/>
    </xf>
    <xf numFmtId="0" fontId="0" fillId="0" borderId="0" xfId="0" applyFont="1" applyFill="1" applyAlignment="1">
      <alignment vertical="center"/>
    </xf>
    <xf numFmtId="0" fontId="0" fillId="0" borderId="0" xfId="0" applyAlignment="1">
      <alignment horizontal="left" vertical="center"/>
    </xf>
    <xf numFmtId="0" fontId="0" fillId="0" borderId="10" xfId="0" applyBorder="1" applyAlignment="1">
      <alignment vertical="center"/>
    </xf>
    <xf numFmtId="165" fontId="1" fillId="0" borderId="10" xfId="59" applyNumberFormat="1" applyBorder="1" applyAlignment="1">
      <alignment vertical="center"/>
    </xf>
    <xf numFmtId="0" fontId="0" fillId="0" borderId="11" xfId="0" applyBorder="1" applyAlignment="1">
      <alignment vertical="center"/>
    </xf>
    <xf numFmtId="0" fontId="0" fillId="0" borderId="10" xfId="0" applyFont="1" applyBorder="1" applyAlignment="1">
      <alignment vertical="center" wrapText="1"/>
    </xf>
    <xf numFmtId="0" fontId="0" fillId="33" borderId="10" xfId="0" applyFill="1" applyBorder="1" applyAlignment="1">
      <alignment vertical="center" wrapText="1"/>
    </xf>
    <xf numFmtId="0" fontId="18" fillId="34" borderId="10" xfId="0" applyFont="1" applyFill="1" applyBorder="1" applyAlignment="1">
      <alignment vertical="center" wrapText="1"/>
    </xf>
    <xf numFmtId="0" fontId="0" fillId="0" borderId="0" xfId="0" applyFont="1" applyFill="1" applyAlignment="1">
      <alignment vertical="center" wrapText="1"/>
    </xf>
    <xf numFmtId="0" fontId="0" fillId="0" borderId="11" xfId="0" applyBorder="1" applyAlignment="1">
      <alignment horizontal="left" vertical="center" wrapText="1"/>
    </xf>
    <xf numFmtId="0" fontId="0" fillId="33" borderId="11" xfId="0" applyFont="1" applyFill="1" applyBorder="1" applyAlignment="1">
      <alignment horizontal="left" vertical="center" wrapText="1"/>
    </xf>
    <xf numFmtId="0" fontId="0" fillId="33" borderId="11" xfId="0" applyFill="1" applyBorder="1" applyAlignment="1">
      <alignment horizontal="left" vertical="center" wrapText="1"/>
    </xf>
    <xf numFmtId="0" fontId="0" fillId="34" borderId="11" xfId="0"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ill="1" applyBorder="1" applyAlignment="1">
      <alignment vertical="center"/>
    </xf>
    <xf numFmtId="0" fontId="0" fillId="33" borderId="10" xfId="0" applyFont="1" applyFill="1" applyBorder="1" applyAlignment="1">
      <alignment vertical="center" wrapText="1"/>
    </xf>
    <xf numFmtId="0" fontId="0" fillId="34" borderId="10" xfId="0" applyFont="1" applyFill="1" applyBorder="1" applyAlignment="1">
      <alignment vertical="center" wrapText="1"/>
    </xf>
    <xf numFmtId="0" fontId="27" fillId="0" borderId="10" xfId="0" applyFont="1" applyBorder="1" applyAlignment="1">
      <alignment horizontal="center" vertical="center"/>
    </xf>
    <xf numFmtId="0" fontId="0" fillId="33" borderId="0" xfId="0" applyFill="1" applyAlignment="1">
      <alignment/>
    </xf>
    <xf numFmtId="0" fontId="27" fillId="0" borderId="11" xfId="0" applyFont="1" applyBorder="1" applyAlignment="1">
      <alignment horizontal="center" vertical="center"/>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0" xfId="0" applyFont="1" applyBorder="1" applyAlignment="1">
      <alignment vertical="center" wrapText="1"/>
    </xf>
    <xf numFmtId="0" fontId="18" fillId="0" borderId="0" xfId="0" applyFont="1" applyAlignment="1">
      <alignment horizontal="center"/>
    </xf>
    <xf numFmtId="0" fontId="0" fillId="33" borderId="0" xfId="0" applyFill="1" applyAlignment="1">
      <alignment vertical="center" wrapText="1"/>
    </xf>
    <xf numFmtId="0" fontId="0" fillId="0" borderId="0" xfId="0" applyAlignment="1">
      <alignment vertical="center" wrapText="1"/>
    </xf>
    <xf numFmtId="0" fontId="27" fillId="33" borderId="11" xfId="0" applyFont="1" applyFill="1" applyBorder="1" applyAlignment="1">
      <alignment horizontal="center" vertical="center"/>
    </xf>
    <xf numFmtId="0" fontId="18" fillId="35" borderId="0" xfId="0" applyFont="1" applyFill="1" applyAlignment="1">
      <alignment horizontal="center"/>
    </xf>
    <xf numFmtId="0" fontId="73" fillId="0" borderId="0" xfId="0" applyFont="1" applyAlignment="1">
      <alignment horizontal="right" vertical="center" wrapText="1"/>
    </xf>
    <xf numFmtId="0" fontId="73" fillId="0" borderId="0" xfId="0" applyFont="1" applyAlignment="1">
      <alignment horizontal="right"/>
    </xf>
    <xf numFmtId="0" fontId="73" fillId="0" borderId="0" xfId="0" applyFont="1" applyAlignment="1">
      <alignment horizontal="center"/>
    </xf>
    <xf numFmtId="0" fontId="73" fillId="36" borderId="0" xfId="0" applyFont="1" applyFill="1" applyAlignment="1">
      <alignment horizontal="center"/>
    </xf>
    <xf numFmtId="0" fontId="74" fillId="32" borderId="0" xfId="0" applyFont="1" applyFill="1" applyBorder="1" applyAlignment="1">
      <alignment horizontal="center" vertical="center"/>
    </xf>
    <xf numFmtId="0" fontId="74" fillId="32" borderId="0" xfId="0" applyFont="1" applyFill="1" applyBorder="1" applyAlignment="1">
      <alignment vertical="center"/>
    </xf>
    <xf numFmtId="0" fontId="74" fillId="32" borderId="0" xfId="0" applyFont="1" applyFill="1" applyBorder="1" applyAlignment="1">
      <alignment vertical="center" wrapText="1"/>
    </xf>
    <xf numFmtId="0" fontId="0" fillId="0" borderId="0" xfId="0" applyBorder="1" applyAlignment="1">
      <alignment vertical="center"/>
    </xf>
    <xf numFmtId="165" fontId="1" fillId="0" borderId="0" xfId="59" applyNumberFormat="1" applyBorder="1" applyAlignment="1">
      <alignment vertical="center"/>
    </xf>
    <xf numFmtId="0" fontId="73" fillId="0" borderId="0" xfId="0" applyFont="1" applyAlignment="1">
      <alignment/>
    </xf>
    <xf numFmtId="0" fontId="73" fillId="0" borderId="10" xfId="0" applyFont="1" applyBorder="1" applyAlignment="1">
      <alignment vertical="center" wrapText="1"/>
    </xf>
    <xf numFmtId="0" fontId="73" fillId="0" borderId="0" xfId="0" applyFont="1" applyAlignment="1">
      <alignment vertical="center"/>
    </xf>
    <xf numFmtId="49" fontId="2" fillId="0" borderId="0" xfId="0" applyNumberFormat="1" applyFont="1" applyAlignment="1">
      <alignment wrapText="1"/>
    </xf>
    <xf numFmtId="49" fontId="0" fillId="0" borderId="0" xfId="0" applyNumberFormat="1" applyAlignment="1">
      <alignment wrapText="1"/>
    </xf>
    <xf numFmtId="49" fontId="74" fillId="32" borderId="0" xfId="0" applyNumberFormat="1" applyFont="1" applyFill="1" applyBorder="1" applyAlignment="1">
      <alignment vertical="center" wrapText="1"/>
    </xf>
    <xf numFmtId="49" fontId="9" fillId="2" borderId="0" xfId="0" applyNumberFormat="1" applyFont="1" applyFill="1" applyBorder="1" applyAlignment="1">
      <alignment horizontal="left" vertical="center" wrapText="1"/>
    </xf>
    <xf numFmtId="49" fontId="0" fillId="0" borderId="14" xfId="0" applyNumberFormat="1" applyBorder="1" applyAlignment="1">
      <alignment vertical="center" wrapText="1"/>
    </xf>
    <xf numFmtId="49" fontId="0" fillId="0" borderId="14" xfId="0" applyNumberFormat="1" applyFill="1" applyBorder="1" applyAlignment="1">
      <alignment vertical="center" wrapText="1"/>
    </xf>
    <xf numFmtId="49" fontId="0" fillId="0" borderId="0" xfId="0" applyNumberFormat="1" applyAlignment="1">
      <alignment vertical="center" wrapText="1"/>
    </xf>
    <xf numFmtId="49" fontId="0" fillId="33" borderId="14" xfId="0" applyNumberFormat="1" applyFill="1" applyBorder="1" applyAlignment="1">
      <alignment vertical="center" wrapText="1"/>
    </xf>
    <xf numFmtId="49" fontId="0" fillId="34" borderId="14" xfId="0" applyNumberFormat="1" applyFill="1" applyBorder="1" applyAlignment="1">
      <alignment vertical="center" wrapText="1"/>
    </xf>
    <xf numFmtId="0" fontId="0" fillId="0" borderId="15" xfId="0" applyFont="1" applyFill="1" applyBorder="1" applyAlignment="1">
      <alignment vertical="center" wrapText="1"/>
    </xf>
    <xf numFmtId="0" fontId="0" fillId="0" borderId="15" xfId="0" applyFill="1" applyBorder="1" applyAlignment="1">
      <alignment vertical="center"/>
    </xf>
    <xf numFmtId="49" fontId="0" fillId="0" borderId="16" xfId="0" applyNumberFormat="1" applyBorder="1" applyAlignment="1">
      <alignment vertical="center" wrapText="1"/>
    </xf>
    <xf numFmtId="0" fontId="0" fillId="0" borderId="15" xfId="0" applyBorder="1" applyAlignment="1">
      <alignment vertical="center" wrapText="1"/>
    </xf>
    <xf numFmtId="0" fontId="0" fillId="33" borderId="17" xfId="0" applyFont="1" applyFill="1" applyBorder="1" applyAlignment="1">
      <alignment vertical="center" wrapText="1"/>
    </xf>
    <xf numFmtId="0" fontId="0" fillId="33" borderId="17" xfId="0" applyFill="1" applyBorder="1" applyAlignment="1">
      <alignment vertical="center"/>
    </xf>
    <xf numFmtId="0" fontId="0" fillId="33" borderId="18" xfId="0" applyFill="1" applyBorder="1" applyAlignment="1">
      <alignment horizontal="left" vertical="center" wrapText="1"/>
    </xf>
    <xf numFmtId="49" fontId="0" fillId="33" borderId="19" xfId="0" applyNumberFormat="1" applyFill="1" applyBorder="1" applyAlignment="1">
      <alignment vertical="center" wrapText="1"/>
    </xf>
    <xf numFmtId="0" fontId="0" fillId="33" borderId="17" xfId="0" applyFill="1" applyBorder="1" applyAlignment="1">
      <alignment vertical="center" wrapText="1"/>
    </xf>
    <xf numFmtId="0" fontId="0" fillId="0" borderId="10" xfId="0" applyBorder="1" applyAlignment="1">
      <alignment/>
    </xf>
    <xf numFmtId="0" fontId="73" fillId="0" borderId="10" xfId="0" applyFont="1" applyFill="1" applyBorder="1" applyAlignment="1">
      <alignment horizontal="left" vertical="center" wrapText="1"/>
    </xf>
    <xf numFmtId="49" fontId="0" fillId="0" borderId="10" xfId="0" applyNumberFormat="1" applyBorder="1" applyAlignment="1">
      <alignment wrapText="1"/>
    </xf>
    <xf numFmtId="0" fontId="0" fillId="0" borderId="10" xfId="0" applyBorder="1" applyAlignment="1">
      <alignment horizontal="right"/>
    </xf>
    <xf numFmtId="0" fontId="0" fillId="0" borderId="20" xfId="0" applyBorder="1" applyAlignment="1">
      <alignment horizontal="left" vertical="center" wrapText="1"/>
    </xf>
    <xf numFmtId="0" fontId="0" fillId="0" borderId="17" xfId="0" applyBorder="1" applyAlignment="1">
      <alignment vertical="center" wrapText="1"/>
    </xf>
    <xf numFmtId="49" fontId="0" fillId="0" borderId="10" xfId="0" applyNumberFormat="1" applyBorder="1" applyAlignment="1">
      <alignment vertical="center" wrapText="1"/>
    </xf>
    <xf numFmtId="0" fontId="75" fillId="35" borderId="0" xfId="0" applyFont="1" applyFill="1" applyAlignment="1">
      <alignment horizontal="center"/>
    </xf>
    <xf numFmtId="0" fontId="73" fillId="0" borderId="0" xfId="0" applyFont="1" applyAlignment="1">
      <alignment vertical="center" wrapText="1"/>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0" xfId="0" applyFont="1" applyBorder="1" applyAlignment="1">
      <alignment horizontal="center" vertical="center"/>
    </xf>
    <xf numFmtId="0" fontId="77" fillId="0" borderId="0" xfId="0" applyFont="1" applyAlignment="1">
      <alignment vertical="center"/>
    </xf>
    <xf numFmtId="0" fontId="0" fillId="0" borderId="10" xfId="0" applyFont="1" applyFill="1" applyBorder="1" applyAlignment="1">
      <alignment/>
    </xf>
    <xf numFmtId="0" fontId="0" fillId="0" borderId="10" xfId="0" applyBorder="1" applyAlignment="1">
      <alignment horizontal="left" vertical="center" wrapText="1"/>
    </xf>
    <xf numFmtId="0" fontId="73" fillId="0" borderId="20" xfId="0" applyFont="1" applyBorder="1" applyAlignment="1">
      <alignment horizontal="left" vertical="center" wrapText="1"/>
    </xf>
    <xf numFmtId="0" fontId="73" fillId="0" borderId="1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O51"/>
  <sheetViews>
    <sheetView zoomScale="125" zoomScaleNormal="125" zoomScalePageLayoutView="0" workbookViewId="0" topLeftCell="A1">
      <pane xSplit="4" ySplit="5" topLeftCell="H30" activePane="bottomRight" state="frozen"/>
      <selection pane="topLeft" activeCell="A1" sqref="A1"/>
      <selection pane="topRight" activeCell="E1" sqref="E1"/>
      <selection pane="bottomLeft" activeCell="A6" sqref="A6"/>
      <selection pane="bottomRight" activeCell="B31" sqref="B31"/>
    </sheetView>
  </sheetViews>
  <sheetFormatPr defaultColWidth="8.875" defaultRowHeight="15.75" outlineLevelRow="1"/>
  <cols>
    <col min="1" max="1" width="8.875" style="0" customWidth="1"/>
    <col min="2" max="2" width="94.875" style="0" customWidth="1"/>
    <col min="3" max="3" width="22.00390625" style="0" hidden="1" customWidth="1"/>
    <col min="4" max="4" width="44.625" style="0" hidden="1" customWidth="1"/>
  </cols>
  <sheetData>
    <row r="1" spans="2:4" ht="15.75">
      <c r="B1" s="38" t="s">
        <v>232</v>
      </c>
      <c r="C1" s="63" t="s">
        <v>247</v>
      </c>
      <c r="D1" s="64" t="s">
        <v>248</v>
      </c>
    </row>
    <row r="2" spans="1:14" ht="78.75">
      <c r="A2" t="s">
        <v>348</v>
      </c>
      <c r="B2" s="39" t="s">
        <v>233</v>
      </c>
      <c r="C2" s="65" t="s">
        <v>249</v>
      </c>
      <c r="D2" s="65" t="s">
        <v>250</v>
      </c>
      <c r="E2" s="62" t="s">
        <v>346</v>
      </c>
      <c r="F2" s="60" t="s">
        <v>346</v>
      </c>
      <c r="G2" s="60"/>
      <c r="H2" s="60" t="s">
        <v>346</v>
      </c>
      <c r="I2" s="60" t="s">
        <v>346</v>
      </c>
      <c r="J2" s="60"/>
      <c r="K2" s="60" t="s">
        <v>346</v>
      </c>
      <c r="L2" s="60"/>
      <c r="M2" s="60" t="s">
        <v>346</v>
      </c>
      <c r="N2" s="60" t="s">
        <v>346</v>
      </c>
    </row>
    <row r="3" spans="1:14" ht="94.5">
      <c r="A3" t="s">
        <v>349</v>
      </c>
      <c r="B3" s="39" t="s">
        <v>234</v>
      </c>
      <c r="C3" s="65" t="s">
        <v>251</v>
      </c>
      <c r="D3" s="65" t="s">
        <v>252</v>
      </c>
      <c r="E3" s="62"/>
      <c r="F3" s="60"/>
      <c r="G3" s="60" t="s">
        <v>346</v>
      </c>
      <c r="H3" s="60" t="s">
        <v>346</v>
      </c>
      <c r="I3" s="60" t="s">
        <v>347</v>
      </c>
      <c r="J3" s="60" t="s">
        <v>346</v>
      </c>
      <c r="K3" s="60"/>
      <c r="L3" s="60" t="s">
        <v>346</v>
      </c>
      <c r="M3" s="60" t="s">
        <v>346</v>
      </c>
      <c r="N3" s="60" t="s">
        <v>346</v>
      </c>
    </row>
    <row r="4" spans="1:14" ht="63">
      <c r="A4" t="s">
        <v>350</v>
      </c>
      <c r="B4" s="39" t="s">
        <v>235</v>
      </c>
      <c r="C4" s="65" t="s">
        <v>253</v>
      </c>
      <c r="D4" s="65" t="s">
        <v>254</v>
      </c>
      <c r="E4" s="62"/>
      <c r="F4" s="60"/>
      <c r="G4" s="60" t="s">
        <v>346</v>
      </c>
      <c r="H4" s="60" t="s">
        <v>346</v>
      </c>
      <c r="I4" s="60" t="s">
        <v>346</v>
      </c>
      <c r="J4" s="60"/>
      <c r="K4" s="60"/>
      <c r="L4" s="60"/>
      <c r="M4" s="60"/>
      <c r="N4" s="60"/>
    </row>
    <row r="5" spans="2:14" ht="15.75">
      <c r="B5" s="39"/>
      <c r="E5" s="70" t="s">
        <v>256</v>
      </c>
      <c r="F5" s="70" t="s">
        <v>339</v>
      </c>
      <c r="G5" s="70" t="s">
        <v>340</v>
      </c>
      <c r="H5" s="70" t="s">
        <v>341</v>
      </c>
      <c r="I5" s="70" t="s">
        <v>342</v>
      </c>
      <c r="J5" s="70" t="s">
        <v>259</v>
      </c>
      <c r="K5" s="70" t="s">
        <v>257</v>
      </c>
      <c r="L5" s="70" t="s">
        <v>343</v>
      </c>
      <c r="M5" s="108" t="s">
        <v>344</v>
      </c>
      <c r="N5" s="108" t="s">
        <v>345</v>
      </c>
    </row>
    <row r="6" spans="2:14" ht="15.75" outlineLevel="1">
      <c r="B6" s="40" t="s">
        <v>255</v>
      </c>
      <c r="E6" s="66"/>
      <c r="F6" s="66"/>
      <c r="G6" s="66"/>
      <c r="H6" s="66"/>
      <c r="I6" s="66"/>
      <c r="J6" s="66"/>
      <c r="K6" s="66"/>
      <c r="L6" s="66"/>
      <c r="M6" s="66"/>
      <c r="N6" s="66"/>
    </row>
    <row r="7" ht="63" outlineLevel="1">
      <c r="B7" s="39" t="s">
        <v>236</v>
      </c>
    </row>
    <row r="8" ht="47.25" outlineLevel="1">
      <c r="B8" s="39" t="s">
        <v>237</v>
      </c>
    </row>
    <row r="9" ht="36" customHeight="1" outlineLevel="1">
      <c r="B9" s="39" t="s">
        <v>238</v>
      </c>
    </row>
    <row r="10" ht="31.5" outlineLevel="1">
      <c r="B10" s="39" t="s">
        <v>239</v>
      </c>
    </row>
    <row r="11" ht="31.5" outlineLevel="1">
      <c r="B11" s="39" t="s">
        <v>240</v>
      </c>
    </row>
    <row r="12" ht="66" outlineLevel="1">
      <c r="B12" s="39" t="s">
        <v>241</v>
      </c>
    </row>
    <row r="13" ht="47.25" outlineLevel="1">
      <c r="B13" s="39" t="s">
        <v>242</v>
      </c>
    </row>
    <row r="14" ht="53.25" outlineLevel="1">
      <c r="B14" s="39" t="s">
        <v>243</v>
      </c>
    </row>
    <row r="15" ht="31.5" outlineLevel="1">
      <c r="B15" s="39" t="s">
        <v>244</v>
      </c>
    </row>
    <row r="16" ht="31.5" outlineLevel="1">
      <c r="B16" s="39" t="s">
        <v>245</v>
      </c>
    </row>
    <row r="17" ht="31.5" outlineLevel="1">
      <c r="B17" s="39" t="s">
        <v>246</v>
      </c>
    </row>
    <row r="18" spans="1:14" ht="15.75">
      <c r="A18" s="25"/>
      <c r="B18" s="25" t="str">
        <f>'Inital Requirements Flagship'!C22</f>
        <v>MUSTS</v>
      </c>
      <c r="E18" s="25"/>
      <c r="F18" s="25"/>
      <c r="G18" s="25"/>
      <c r="H18" s="25"/>
      <c r="I18" s="25"/>
      <c r="J18" s="25"/>
      <c r="K18" s="25"/>
      <c r="L18" s="25"/>
      <c r="M18" s="25"/>
      <c r="N18" s="25"/>
    </row>
    <row r="19" spans="1:15" ht="19.5">
      <c r="A19" s="68" t="str">
        <f>'Inital Requirements Flagship'!B24</f>
        <v>M1</v>
      </c>
      <c r="B19" s="68" t="str">
        <f>'Inital Requirements Flagship'!C24</f>
        <v>Able to detect an Earth twin at quadrature in a Solar System twin at a distance of 10 pc</v>
      </c>
      <c r="E19" s="62" t="s">
        <v>346</v>
      </c>
      <c r="F19" s="62"/>
      <c r="G19" s="62"/>
      <c r="H19" s="62"/>
      <c r="I19" s="62"/>
      <c r="J19" s="62"/>
      <c r="K19" s="62"/>
      <c r="L19" s="62"/>
      <c r="M19" s="62"/>
      <c r="N19" s="62"/>
      <c r="O19" t="str">
        <f>'Inital Requirements Flagship'!A24</f>
        <v>O1</v>
      </c>
    </row>
    <row r="20" spans="1:15" ht="19.5">
      <c r="A20" s="68" t="str">
        <f>'Inital Requirements Flagship'!B25</f>
        <v>M2</v>
      </c>
      <c r="B20" s="68" t="str">
        <f>'Inital Requirements Flagship'!C25</f>
        <v>Able to detect a Jupiter twin at quadrature in a Solar System twin at a distance of 10 pc</v>
      </c>
      <c r="E20" s="62"/>
      <c r="F20" s="62"/>
      <c r="G20" s="62"/>
      <c r="H20" s="62"/>
      <c r="I20" s="62"/>
      <c r="J20" s="62"/>
      <c r="K20" s="62" t="s">
        <v>346</v>
      </c>
      <c r="L20" s="62"/>
      <c r="M20" s="62"/>
      <c r="N20" s="62"/>
      <c r="O20" t="str">
        <f>'Inital Requirements Flagship'!A25</f>
        <v>O7</v>
      </c>
    </row>
    <row r="21" spans="1:15" ht="19.5">
      <c r="A21" s="68" t="str">
        <f>'Inital Requirements Flagship'!B26</f>
        <v>M3</v>
      </c>
      <c r="B21" s="68" t="str">
        <f>'Inital Requirements Flagship'!C26</f>
        <v>Examine at least 14 CumHZs to detect point sources with TXP sensitivity</v>
      </c>
      <c r="E21" s="62" t="s">
        <v>346</v>
      </c>
      <c r="F21" s="62"/>
      <c r="G21" s="62"/>
      <c r="H21" s="62"/>
      <c r="I21" s="62"/>
      <c r="J21" s="62"/>
      <c r="K21" s="62" t="s">
        <v>346</v>
      </c>
      <c r="L21" s="62"/>
      <c r="M21" s="62"/>
      <c r="N21" s="62"/>
      <c r="O21" t="str">
        <f>'Inital Requirements Flagship'!A26</f>
        <v>O1, O7</v>
      </c>
    </row>
    <row r="22" spans="1:15" ht="19.5">
      <c r="A22" s="68" t="str">
        <f>'Inital Requirements Flagship'!B27</f>
        <v>M4</v>
      </c>
      <c r="B22" s="68" t="str">
        <f>'Inital Requirements Flagship'!C27</f>
        <v>Examine at least 3 (TBR) CumIHZs to detect point sources with TXP sensitivity</v>
      </c>
      <c r="E22" s="62" t="s">
        <v>346</v>
      </c>
      <c r="F22" s="62"/>
      <c r="G22" s="62"/>
      <c r="H22" s="62"/>
      <c r="I22" s="62"/>
      <c r="J22" s="62"/>
      <c r="K22" s="62" t="s">
        <v>346</v>
      </c>
      <c r="L22" s="62"/>
      <c r="M22" s="62"/>
      <c r="N22" s="62"/>
      <c r="O22" t="str">
        <f>'Inital Requirements Flagship'!A27</f>
        <v>O1, O7</v>
      </c>
    </row>
    <row r="23" spans="1:15" ht="31.5">
      <c r="A23" s="68" t="str">
        <f>'Inital Requirements Flagship'!B28</f>
        <v>M5</v>
      </c>
      <c r="B23" s="68" t="str">
        <f>'Inital Requirements Flagship'!C28</f>
        <v>Characterize every discovered candidate exoplanet by R&gt;=4 spectroscopy (color photometry) across a passband from 0.5 µm to the maximum feasible wavelength less than 1.0 µm.</v>
      </c>
      <c r="E23" s="62"/>
      <c r="F23" s="62"/>
      <c r="G23" s="62" t="s">
        <v>346</v>
      </c>
      <c r="H23" s="62" t="s">
        <v>346</v>
      </c>
      <c r="I23" s="62"/>
      <c r="J23" s="62"/>
      <c r="K23" s="62"/>
      <c r="L23" s="62" t="s">
        <v>346</v>
      </c>
      <c r="M23" s="62"/>
      <c r="N23" s="62"/>
      <c r="O23" t="str">
        <f>'Inital Requirements Flagship'!A28</f>
        <v>O3, O4, O8</v>
      </c>
    </row>
    <row r="24" spans="1:15" ht="19.5">
      <c r="A24" s="68" t="str">
        <f>'Inital Requirements Flagship'!B29</f>
        <v>M6</v>
      </c>
      <c r="B24" s="68" t="str">
        <f>'Inital Requirements Flagship'!C29</f>
        <v>Able to characterize the "Earth" in a Solar System twin at 5 pc (TBR) by R&gt;70 spectroscopy across 0.5-1.0µm</v>
      </c>
      <c r="E24" s="62"/>
      <c r="F24" s="62"/>
      <c r="G24" s="62"/>
      <c r="H24" s="62"/>
      <c r="I24" s="62"/>
      <c r="J24" s="62" t="s">
        <v>346</v>
      </c>
      <c r="K24" s="62"/>
      <c r="L24" s="62" t="s">
        <v>346</v>
      </c>
      <c r="M24" s="62"/>
      <c r="N24" s="62"/>
      <c r="O24" t="str">
        <f>'Inital Requirements Flagship'!A29</f>
        <v>O6, O8</v>
      </c>
    </row>
    <row r="25" spans="1:15" ht="19.5">
      <c r="A25" s="68" t="str">
        <f>'Inital Requirements Flagship'!B30</f>
        <v>M7</v>
      </c>
      <c r="B25" s="68" t="str">
        <f>'Inital Requirements Flagship'!C30</f>
        <v>Able to determine the orbital SMA to 10% for the "Earth" in a Solar System twin at 6.5 pc</v>
      </c>
      <c r="E25" s="62" t="s">
        <v>346</v>
      </c>
      <c r="F25" s="62" t="s">
        <v>346</v>
      </c>
      <c r="G25" s="62"/>
      <c r="H25" s="62" t="s">
        <v>346</v>
      </c>
      <c r="I25" s="62"/>
      <c r="J25" s="62"/>
      <c r="K25" s="62"/>
      <c r="L25" s="62"/>
      <c r="M25" s="62"/>
      <c r="N25" s="62"/>
      <c r="O25" t="str">
        <f>'Inital Requirements Flagship'!A30</f>
        <v>O1, O2, O4</v>
      </c>
    </row>
    <row r="26" spans="1:15" ht="19.5">
      <c r="A26" s="68" t="str">
        <f>'Inital Requirements Flagship'!B31</f>
        <v>M8</v>
      </c>
      <c r="B26" s="68" t="str">
        <f>'Inital Requirements Flagship'!C31</f>
        <v>Able to measure O2 A-band equivalent width to 20% for the "Earth" at elongation in a Solar System twin at 8 pc</v>
      </c>
      <c r="E26" s="62"/>
      <c r="F26" s="62"/>
      <c r="G26" s="62"/>
      <c r="H26" s="62"/>
      <c r="I26" s="62"/>
      <c r="J26" s="62" t="s">
        <v>346</v>
      </c>
      <c r="K26" s="62"/>
      <c r="L26" s="62"/>
      <c r="M26" s="62"/>
      <c r="N26" s="62"/>
      <c r="O26" t="str">
        <f>'Inital Requirements Flagship'!A31</f>
        <v>O6</v>
      </c>
    </row>
    <row r="27" spans="1:15" ht="19.5">
      <c r="A27" s="68" t="str">
        <f>'Inital Requirements Flagship'!B32</f>
        <v>M9</v>
      </c>
      <c r="B27" s="68" t="str">
        <f>'Inital Requirements Flagship'!C32</f>
        <v>Able to measure H2O equivalent width to 20% for the "Earth" at elongation in a Solar System twin at 6.5 pc</v>
      </c>
      <c r="E27" s="62"/>
      <c r="F27" s="62"/>
      <c r="G27" s="62"/>
      <c r="H27" s="62"/>
      <c r="I27" s="62"/>
      <c r="J27" s="62" t="s">
        <v>346</v>
      </c>
      <c r="K27" s="62"/>
      <c r="L27" s="62" t="s">
        <v>346</v>
      </c>
      <c r="M27" s="62"/>
      <c r="N27" s="62"/>
      <c r="O27" t="str">
        <f>'Inital Requirements Flagship'!A32</f>
        <v>O6, O8</v>
      </c>
    </row>
    <row r="28" spans="1:15" ht="47.25">
      <c r="A28" s="68" t="str">
        <f>'Inital Requirements Flagship'!B33</f>
        <v>M10</v>
      </c>
      <c r="B28" s="68" t="str">
        <f>'Inital Requirements Flagship'!C33</f>
        <v>Conduct a search that has at least 85% (TBR) probability of finding at least one TXP and measuring its color and measuring its SMA with 15% uncertainty (TBR) and measuring its spectrum (0.5-0.8µm)(TBR) with R&gt;=70 and 20% (TBR) spectrophotometric uncertainty.</v>
      </c>
      <c r="E28" s="62" t="s">
        <v>346</v>
      </c>
      <c r="F28" s="62" t="s">
        <v>346</v>
      </c>
      <c r="G28" s="62" t="s">
        <v>346</v>
      </c>
      <c r="H28" s="62" t="s">
        <v>346</v>
      </c>
      <c r="I28" s="62"/>
      <c r="J28" s="62" t="s">
        <v>346</v>
      </c>
      <c r="K28" s="62"/>
      <c r="L28" s="62"/>
      <c r="M28" s="62"/>
      <c r="N28" s="62"/>
      <c r="O28" t="str">
        <f>'Inital Requirements Flagship'!A33</f>
        <v>O1, O2, O3, O4, O6</v>
      </c>
    </row>
    <row r="29" spans="1:15" ht="19.5">
      <c r="A29" s="68" t="str">
        <f>'Inital Requirements Flagship'!B34</f>
        <v>M11</v>
      </c>
      <c r="B29" s="68" t="str">
        <f>'Inital Requirements Flagship'!C34</f>
        <v>Absolute photometry of "Earth" at elongation in a Solar System twin at 8 pc to 10%</v>
      </c>
      <c r="E29" s="62"/>
      <c r="F29" s="62"/>
      <c r="G29" s="62" t="s">
        <v>346</v>
      </c>
      <c r="H29" s="62"/>
      <c r="I29" s="62"/>
      <c r="J29" s="62"/>
      <c r="K29" s="62"/>
      <c r="L29" s="62"/>
      <c r="M29" s="62"/>
      <c r="N29" s="62"/>
      <c r="O29" t="str">
        <f>'Inital Requirements Flagship'!A34</f>
        <v>O3 </v>
      </c>
    </row>
    <row r="30" spans="1:15" ht="19.5">
      <c r="A30" s="68" t="str">
        <f>'Inital Requirements Flagship'!B35</f>
        <v>M12</v>
      </c>
      <c r="B30" s="68" t="str">
        <f>'Inital Requirements Flagship'!C39</f>
        <v>Able to guide on stars as faint as VAB= 16 with jitter and drift &lt; 10 mas RMS (TBR).</v>
      </c>
      <c r="E30" s="62"/>
      <c r="F30" s="62"/>
      <c r="G30" s="62"/>
      <c r="H30" s="62"/>
      <c r="I30" s="62"/>
      <c r="J30" s="62"/>
      <c r="K30" s="62"/>
      <c r="L30" s="62"/>
      <c r="M30" s="62"/>
      <c r="N30" s="62" t="s">
        <v>346</v>
      </c>
      <c r="O30" t="str">
        <f>'Inital Requirements Flagship'!A35</f>
        <v>O9, O10, O11</v>
      </c>
    </row>
    <row r="31" spans="1:14" s="80" customFormat="1" ht="31.5">
      <c r="A31" s="109" t="s">
        <v>276</v>
      </c>
      <c r="B31" s="109" t="str">
        <f>'Inital Requirements Flagship'!C36</f>
        <v>Capable of high-contrast optical imaging of extended structures with surface brightness sensitivity of (TBD of the star) at &gt; TBD arcsec from the central star.</v>
      </c>
      <c r="E31" s="110"/>
      <c r="F31" s="110"/>
      <c r="G31" s="110"/>
      <c r="H31" s="110"/>
      <c r="I31" s="110"/>
      <c r="J31" s="110"/>
      <c r="K31" s="110"/>
      <c r="L31" s="110"/>
      <c r="M31" s="110" t="s">
        <v>346</v>
      </c>
      <c r="N31" s="111" t="s">
        <v>346</v>
      </c>
    </row>
    <row r="32" spans="1:14" s="80" customFormat="1" ht="19.5">
      <c r="A32" s="109"/>
      <c r="B32" s="109"/>
      <c r="E32" s="112"/>
      <c r="F32" s="112"/>
      <c r="G32" s="112"/>
      <c r="H32" s="112"/>
      <c r="I32" s="112"/>
      <c r="J32" s="112"/>
      <c r="K32" s="112"/>
      <c r="L32" s="112"/>
      <c r="M32" s="112"/>
      <c r="N32" s="112"/>
    </row>
    <row r="33" spans="1:14" ht="15.75">
      <c r="A33" s="68"/>
      <c r="B33" s="71" t="s">
        <v>351</v>
      </c>
      <c r="E33" s="73">
        <f aca="true" t="shared" si="0" ref="E33:N33">COUNTA(E19:E31)</f>
        <v>5</v>
      </c>
      <c r="F33" s="73">
        <f t="shared" si="0"/>
        <v>2</v>
      </c>
      <c r="G33" s="73">
        <f t="shared" si="0"/>
        <v>3</v>
      </c>
      <c r="H33" s="73">
        <f t="shared" si="0"/>
        <v>3</v>
      </c>
      <c r="I33" s="74">
        <f t="shared" si="0"/>
        <v>0</v>
      </c>
      <c r="J33" s="73">
        <f t="shared" si="0"/>
        <v>4</v>
      </c>
      <c r="K33" s="73">
        <f t="shared" si="0"/>
        <v>3</v>
      </c>
      <c r="L33" s="73">
        <f t="shared" si="0"/>
        <v>3</v>
      </c>
      <c r="M33" s="73">
        <f t="shared" si="0"/>
        <v>1</v>
      </c>
      <c r="N33" s="73">
        <f t="shared" si="0"/>
        <v>2</v>
      </c>
    </row>
    <row r="34" spans="1:14" ht="15.75">
      <c r="A34" s="25"/>
      <c r="B34" s="25" t="str">
        <f>'Inital Requirements Flagship'!C42</f>
        <v>DISCRIMINATORS</v>
      </c>
      <c r="E34" s="25"/>
      <c r="F34" s="25"/>
      <c r="G34" s="25"/>
      <c r="H34" s="25"/>
      <c r="I34" s="25"/>
      <c r="J34" s="25"/>
      <c r="K34" s="25"/>
      <c r="L34" s="25"/>
      <c r="M34" s="25"/>
      <c r="N34" s="25"/>
    </row>
    <row r="35" spans="1:15" ht="19.5">
      <c r="A35" s="68" t="str">
        <f>'Inital Requirements Flagship'!B44</f>
        <v>D1</v>
      </c>
      <c r="B35" s="68" t="str">
        <f>'Inital Requirements Flagship'!C44</f>
        <v>No. of CumHZs searched to TXP sensitivity</v>
      </c>
      <c r="E35" s="62" t="s">
        <v>346</v>
      </c>
      <c r="F35" s="62"/>
      <c r="G35" s="62"/>
      <c r="H35" s="62"/>
      <c r="I35" s="62"/>
      <c r="J35" s="62"/>
      <c r="K35" s="62" t="s">
        <v>346</v>
      </c>
      <c r="L35" s="62"/>
      <c r="M35" s="62"/>
      <c r="N35" s="62"/>
      <c r="O35" t="str">
        <f>'Inital Requirements Flagship'!A44</f>
        <v>O1, O7</v>
      </c>
    </row>
    <row r="36" spans="1:15" ht="19.5">
      <c r="A36" s="68" t="str">
        <f>'Inital Requirements Flagship'!B45</f>
        <v>D2</v>
      </c>
      <c r="B36" s="68" t="str">
        <f>'Inital Requirements Flagship'!C45</f>
        <v>No. of CumIHZs searched to TXP sensitivity</v>
      </c>
      <c r="E36" s="62" t="s">
        <v>346</v>
      </c>
      <c r="F36" s="62"/>
      <c r="G36" s="62"/>
      <c r="H36" s="62"/>
      <c r="I36" s="62"/>
      <c r="J36" s="62"/>
      <c r="K36" s="62" t="s">
        <v>346</v>
      </c>
      <c r="L36" s="62"/>
      <c r="M36" s="62"/>
      <c r="N36" s="62"/>
      <c r="O36" t="str">
        <f>'Inital Requirements Flagship'!A45</f>
        <v>O1, O7</v>
      </c>
    </row>
    <row r="37" spans="1:15" ht="19.5">
      <c r="A37" s="68" t="str">
        <f>'Inital Requirements Flagship'!B46</f>
        <v>D3</v>
      </c>
      <c r="B37" s="68" t="str">
        <f>'Inital Requirements Flagship'!C46</f>
        <v>Minimum brightness of exoplanet that is detectable</v>
      </c>
      <c r="E37" s="62" t="s">
        <v>346</v>
      </c>
      <c r="F37" s="62"/>
      <c r="G37" s="62"/>
      <c r="H37" s="62"/>
      <c r="I37" s="62"/>
      <c r="J37" s="62"/>
      <c r="K37" s="62" t="s">
        <v>346</v>
      </c>
      <c r="L37" s="62"/>
      <c r="M37" s="62"/>
      <c r="N37" s="62"/>
      <c r="O37" t="str">
        <f>'Inital Requirements Flagship'!A46</f>
        <v>O1, O7</v>
      </c>
    </row>
    <row r="38" spans="1:15" ht="19.5">
      <c r="A38" s="68" t="str">
        <f>'Inital Requirements Flagship'!B47</f>
        <v>D4</v>
      </c>
      <c r="B38" s="68" t="str">
        <f>'Inital Requirements Flagship'!C48</f>
        <v>No. of discovered exoplanets characterized by R&gt;4 spectroscopy (color photometry) across the full 0.5-1.0µm </v>
      </c>
      <c r="E38" s="62"/>
      <c r="F38" s="62"/>
      <c r="G38" s="62" t="s">
        <v>346</v>
      </c>
      <c r="H38" s="62" t="s">
        <v>346</v>
      </c>
      <c r="I38" s="62"/>
      <c r="J38" s="62"/>
      <c r="K38" s="62"/>
      <c r="L38" s="62" t="s">
        <v>346</v>
      </c>
      <c r="M38" s="62"/>
      <c r="N38" s="62"/>
      <c r="O38" t="str">
        <f>'Inital Requirements Flagship'!A48</f>
        <v>O3, O4, O8</v>
      </c>
    </row>
    <row r="39" spans="1:15" ht="19.5">
      <c r="A39" s="68" t="str">
        <f>'Inital Requirements Flagship'!B48</f>
        <v>D5</v>
      </c>
      <c r="B39" s="68" t="str">
        <f>'Inital Requirements Flagship'!C49</f>
        <v>No. of discovered TXPs characterized by R&gt;70 spectroscopy across the full 0.5-1.0 µm </v>
      </c>
      <c r="E39" s="62"/>
      <c r="F39" s="62"/>
      <c r="G39" s="62"/>
      <c r="H39" s="62"/>
      <c r="I39" s="62"/>
      <c r="J39" s="62" t="s">
        <v>346</v>
      </c>
      <c r="K39" s="62"/>
      <c r="L39" s="62" t="s">
        <v>346</v>
      </c>
      <c r="M39" s="62"/>
      <c r="N39" s="62"/>
      <c r="O39" t="str">
        <f>'Inital Requirements Flagship'!A49</f>
        <v>O6, O8</v>
      </c>
    </row>
    <row r="40" spans="1:15" ht="19.5">
      <c r="A40" s="68" t="str">
        <f>'Inital Requirements Flagship'!B49</f>
        <v>D6</v>
      </c>
      <c r="B40" s="68" t="str">
        <f>'Inital Requirements Flagship'!C50</f>
        <v>No. of discovered TXPs characterized by R&gt;70 spectroscopy across 0.5-0.85 µm </v>
      </c>
      <c r="E40" s="62"/>
      <c r="F40" s="62"/>
      <c r="G40" s="62"/>
      <c r="H40" s="62"/>
      <c r="I40" s="62"/>
      <c r="J40" s="62" t="s">
        <v>346</v>
      </c>
      <c r="K40" s="62"/>
      <c r="L40" s="62" t="s">
        <v>346</v>
      </c>
      <c r="M40" s="62"/>
      <c r="N40" s="62"/>
      <c r="O40" t="str">
        <f>'Inital Requirements Flagship'!A50</f>
        <v>O6, O8</v>
      </c>
    </row>
    <row r="41" spans="1:15" ht="19.5">
      <c r="A41" s="68" t="e">
        <f>'Inital Requirements Flagship'!#REF!</f>
        <v>#REF!</v>
      </c>
      <c r="B41" s="68" t="str">
        <f>'Inital Requirements Flagship'!C53</f>
        <v>No. of found planets whose orbital SMA can be determined with ×/÷1.4 uncertainty (TBR) or better</v>
      </c>
      <c r="E41" s="62" t="s">
        <v>346</v>
      </c>
      <c r="F41" s="62" t="s">
        <v>346</v>
      </c>
      <c r="G41" s="62"/>
      <c r="H41" s="62" t="s">
        <v>346</v>
      </c>
      <c r="I41" s="62"/>
      <c r="J41" s="62"/>
      <c r="K41" s="62"/>
      <c r="L41" s="62"/>
      <c r="M41" s="62"/>
      <c r="N41" s="62"/>
      <c r="O41" t="str">
        <f>'Inital Requirements Flagship'!A53</f>
        <v>O1, O2, O4</v>
      </c>
    </row>
    <row r="42" spans="1:15" ht="19.5">
      <c r="A42" s="68" t="str">
        <f>'Inital Requirements Flagship'!B50</f>
        <v>D7</v>
      </c>
      <c r="B42" s="68" t="str">
        <f>'Inital Requirements Flagship'!C54</f>
        <v>No. of found planets whose orbital SMA can be determined with ±10% uncertainty (TBR) or better</v>
      </c>
      <c r="E42" s="62" t="s">
        <v>346</v>
      </c>
      <c r="F42" s="62" t="s">
        <v>346</v>
      </c>
      <c r="G42" s="62"/>
      <c r="H42" s="62" t="s">
        <v>346</v>
      </c>
      <c r="I42" s="62"/>
      <c r="J42" s="62"/>
      <c r="K42" s="62"/>
      <c r="L42" s="62"/>
      <c r="M42" s="62"/>
      <c r="N42" s="62"/>
      <c r="O42" t="str">
        <f>'Inital Requirements Flagship'!A54</f>
        <v>O1, O2, O4</v>
      </c>
    </row>
    <row r="43" spans="1:15" ht="19.5">
      <c r="A43" s="68" t="str">
        <f>'Inital Requirements Flagship'!B51</f>
        <v>D8</v>
      </c>
      <c r="B43" s="68" t="str">
        <f>'Inital Requirements Flagship'!C55</f>
        <v>No. of TXP masses determined to TBD%</v>
      </c>
      <c r="E43" s="62"/>
      <c r="F43" s="62"/>
      <c r="G43" s="62"/>
      <c r="H43" s="62" t="s">
        <v>346</v>
      </c>
      <c r="I43" s="62" t="s">
        <v>346</v>
      </c>
      <c r="J43" s="62"/>
      <c r="K43" s="62"/>
      <c r="L43" s="62"/>
      <c r="M43" s="62"/>
      <c r="N43" s="62"/>
      <c r="O43" t="str">
        <f>'Inital Requirements Flagship'!A55</f>
        <v>O4, O5</v>
      </c>
    </row>
    <row r="44" spans="1:15" ht="19.5">
      <c r="A44" s="68" t="str">
        <f>'Inital Requirements Flagship'!B52</f>
        <v>D9</v>
      </c>
      <c r="B44" s="68" t="str">
        <f>'Inital Requirements Flagship'!C56</f>
        <v>No. of discovered TXPs characterized by absolute photometry</v>
      </c>
      <c r="E44" s="62"/>
      <c r="F44" s="62"/>
      <c r="G44" s="62" t="s">
        <v>346</v>
      </c>
      <c r="H44" s="62" t="s">
        <v>346</v>
      </c>
      <c r="I44" s="62"/>
      <c r="J44" s="62"/>
      <c r="K44" s="62"/>
      <c r="L44" s="62"/>
      <c r="M44" s="62"/>
      <c r="N44" s="62"/>
      <c r="O44" t="str">
        <f>'Inital Requirements Flagship'!A56</f>
        <v>O3, O4</v>
      </c>
    </row>
    <row r="45" spans="1:15" ht="19.5">
      <c r="A45" s="68" t="str">
        <f>'Inital Requirements Flagship'!B53</f>
        <v>D10</v>
      </c>
      <c r="B45" s="68" t="str">
        <f>'Inital Requirements Flagship'!C57</f>
        <v>No. of outer giant exoplanet candidates found</v>
      </c>
      <c r="E45" s="62"/>
      <c r="F45" s="62"/>
      <c r="G45" s="62"/>
      <c r="H45" s="62" t="s">
        <v>346</v>
      </c>
      <c r="I45" s="62"/>
      <c r="J45" s="62"/>
      <c r="K45" s="62" t="s">
        <v>346</v>
      </c>
      <c r="L45" s="62" t="s">
        <v>346</v>
      </c>
      <c r="M45" s="101"/>
      <c r="N45" s="60" t="s">
        <v>346</v>
      </c>
      <c r="O45" t="str">
        <f>'Inital Requirements Flagship'!A57</f>
        <v>O7, O8, O11</v>
      </c>
    </row>
    <row r="46" spans="1:15" s="80" customFormat="1" ht="19.5">
      <c r="A46" s="109" t="str">
        <f>'Inital Requirements Flagship'!B54</f>
        <v>D10</v>
      </c>
      <c r="B46" s="109" t="str">
        <f>'Inital Requirements Flagship'!C58</f>
        <v>No. of Kuiper Belts imaged in ExoEarth target systems</v>
      </c>
      <c r="E46" s="111"/>
      <c r="F46" s="111"/>
      <c r="G46" s="111"/>
      <c r="H46" s="111"/>
      <c r="I46" s="111"/>
      <c r="J46" s="111"/>
      <c r="K46" s="111"/>
      <c r="L46" s="111"/>
      <c r="M46" s="111" t="s">
        <v>346</v>
      </c>
      <c r="N46" s="111" t="s">
        <v>346</v>
      </c>
      <c r="O46" s="80" t="str">
        <f>'Inital Requirements Flagship'!A58</f>
        <v>O9, O10</v>
      </c>
    </row>
    <row r="47" spans="1:14" ht="19.5">
      <c r="A47" s="67" t="str">
        <f>'Inital Requirements Flagship'!B60</f>
        <v>D12</v>
      </c>
      <c r="B47" s="67" t="str">
        <f>'Inital Requirements Flagship'!C60</f>
        <v>Integ time for O2 spectrum on TXP </v>
      </c>
      <c r="C47" s="61"/>
      <c r="D47" s="61"/>
      <c r="E47" s="69"/>
      <c r="F47" s="69"/>
      <c r="G47" s="69"/>
      <c r="H47" s="69"/>
      <c r="I47" s="69"/>
      <c r="J47" s="69"/>
      <c r="K47" s="69"/>
      <c r="L47" s="69"/>
      <c r="M47" s="69"/>
      <c r="N47" s="69"/>
    </row>
    <row r="48" spans="1:14" ht="19.5">
      <c r="A48" s="67" t="str">
        <f>'Inital Requirements Flagship'!B61</f>
        <v>D13</v>
      </c>
      <c r="B48" s="67" t="str">
        <f>'Inital Requirements Flagship'!C61</f>
        <v>Observations needed before deep TXP spectrum is begun</v>
      </c>
      <c r="C48" s="61"/>
      <c r="D48" s="61"/>
      <c r="E48" s="69"/>
      <c r="F48" s="69"/>
      <c r="G48" s="69"/>
      <c r="H48" s="69"/>
      <c r="I48" s="69"/>
      <c r="J48" s="69"/>
      <c r="K48" s="69"/>
      <c r="L48" s="69"/>
      <c r="M48" s="69"/>
      <c r="N48" s="69"/>
    </row>
    <row r="49" spans="1:14" ht="19.5">
      <c r="A49" s="67" t="str">
        <f>'Inital Requirements Flagship'!B62</f>
        <v>D14</v>
      </c>
      <c r="B49" s="67" t="str">
        <f>'Inital Requirements Flagship'!C62</f>
        <v>No. of TXP orbits determined to TBD%</v>
      </c>
      <c r="C49" s="61"/>
      <c r="D49" s="61"/>
      <c r="E49" s="69"/>
      <c r="F49" s="69"/>
      <c r="G49" s="69"/>
      <c r="H49" s="69"/>
      <c r="I49" s="69"/>
      <c r="J49" s="69"/>
      <c r="K49" s="69"/>
      <c r="L49" s="69"/>
      <c r="M49" s="69"/>
      <c r="N49" s="69"/>
    </row>
    <row r="50" spans="1:14" ht="19.5">
      <c r="A50" s="67" t="str">
        <f>'Inital Requirements Flagship'!B63</f>
        <v>D15</v>
      </c>
      <c r="B50" s="67" t="str">
        <f>'Inital Requirements Flagship'!C63</f>
        <v>Observing efficiency</v>
      </c>
      <c r="C50" s="61"/>
      <c r="D50" s="61"/>
      <c r="E50" s="69"/>
      <c r="F50" s="69"/>
      <c r="G50" s="69"/>
      <c r="H50" s="69"/>
      <c r="I50" s="69"/>
      <c r="J50" s="69"/>
      <c r="K50" s="69"/>
      <c r="L50" s="69"/>
      <c r="M50" s="69"/>
      <c r="N50" s="69"/>
    </row>
    <row r="51" spans="2:14" ht="15.75">
      <c r="B51" s="72" t="s">
        <v>352</v>
      </c>
      <c r="E51" s="73">
        <f>COUNTA(E35:E50)</f>
        <v>5</v>
      </c>
      <c r="F51" s="73">
        <f aca="true" t="shared" si="1" ref="F51:N51">COUNTA(F35:F50)</f>
        <v>2</v>
      </c>
      <c r="G51" s="73">
        <f t="shared" si="1"/>
        <v>2</v>
      </c>
      <c r="H51" s="73">
        <f t="shared" si="1"/>
        <v>6</v>
      </c>
      <c r="I51" s="73">
        <f t="shared" si="1"/>
        <v>1</v>
      </c>
      <c r="J51" s="73">
        <f t="shared" si="1"/>
        <v>2</v>
      </c>
      <c r="K51" s="73">
        <f t="shared" si="1"/>
        <v>4</v>
      </c>
      <c r="L51" s="73">
        <f t="shared" si="1"/>
        <v>4</v>
      </c>
      <c r="M51" s="73">
        <f t="shared" si="1"/>
        <v>1</v>
      </c>
      <c r="N51" s="73">
        <f t="shared" si="1"/>
        <v>2</v>
      </c>
    </row>
  </sheetData>
  <sheetProtection/>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65"/>
  <sheetViews>
    <sheetView tabSelected="1" zoomScale="125" zoomScaleNormal="125" zoomScalePageLayoutView="0" workbookViewId="0" topLeftCell="A1">
      <selection activeCell="C9" sqref="C9"/>
    </sheetView>
  </sheetViews>
  <sheetFormatPr defaultColWidth="11.50390625" defaultRowHeight="15.75"/>
  <cols>
    <col min="1" max="1" width="10.625" style="0" customWidth="1"/>
    <col min="2" max="2" width="5.50390625" style="0" bestFit="1" customWidth="1"/>
    <col min="3" max="3" width="102.00390625" style="0" customWidth="1"/>
    <col min="4" max="4" width="50.625" style="84" customWidth="1"/>
    <col min="5" max="5" width="38.00390625" style="0" customWidth="1"/>
    <col min="6" max="6" width="9.00390625" style="1" customWidth="1"/>
    <col min="7" max="10" width="9.00390625" style="0" customWidth="1"/>
  </cols>
  <sheetData>
    <row r="1" spans="3:5" ht="15.75">
      <c r="C1" s="27" t="s">
        <v>0</v>
      </c>
      <c r="D1" s="83"/>
      <c r="E1" s="2"/>
    </row>
    <row r="2" spans="3:5" ht="15.75">
      <c r="C2" t="s">
        <v>380</v>
      </c>
      <c r="D2" s="83"/>
      <c r="E2" s="2"/>
    </row>
    <row r="3" spans="3:5" ht="15.75">
      <c r="C3" t="s">
        <v>202</v>
      </c>
      <c r="D3" s="83"/>
      <c r="E3" s="2"/>
    </row>
    <row r="4" spans="3:5" ht="15.75">
      <c r="C4" s="31" t="s">
        <v>203</v>
      </c>
      <c r="D4" s="83"/>
      <c r="E4" s="2"/>
    </row>
    <row r="5" spans="4:5" ht="15.75">
      <c r="D5" s="83"/>
      <c r="E5" s="2"/>
    </row>
    <row r="6" spans="3:5" ht="15.75">
      <c r="C6" s="31" t="s">
        <v>133</v>
      </c>
      <c r="D6" s="83"/>
      <c r="E6" s="2"/>
    </row>
    <row r="7" spans="3:5" ht="15.75">
      <c r="C7" s="42" t="s">
        <v>390</v>
      </c>
      <c r="D7" s="83"/>
      <c r="E7" s="2"/>
    </row>
    <row r="8" spans="3:5" ht="18.75">
      <c r="C8" s="42" t="s">
        <v>260</v>
      </c>
      <c r="D8" s="83"/>
      <c r="E8" s="2"/>
    </row>
    <row r="9" spans="3:5" ht="18.75">
      <c r="C9" s="42" t="s">
        <v>261</v>
      </c>
      <c r="D9" s="83"/>
      <c r="E9" s="2"/>
    </row>
    <row r="10" spans="3:5" ht="15.75">
      <c r="C10" s="42" t="s">
        <v>142</v>
      </c>
      <c r="D10" s="42" t="s">
        <v>381</v>
      </c>
      <c r="E10" s="2"/>
    </row>
    <row r="11" spans="3:5" ht="15.75">
      <c r="C11" s="42" t="s">
        <v>143</v>
      </c>
      <c r="D11" s="83"/>
      <c r="E11" s="2"/>
    </row>
    <row r="12" ht="15.75">
      <c r="C12" s="42" t="s">
        <v>134</v>
      </c>
    </row>
    <row r="13" ht="15.75">
      <c r="C13" s="42" t="s">
        <v>262</v>
      </c>
    </row>
    <row r="14" ht="15.75">
      <c r="C14" s="82" t="s">
        <v>374</v>
      </c>
    </row>
    <row r="15" spans="1:4" ht="157.5">
      <c r="A15" s="38"/>
      <c r="B15" s="38"/>
      <c r="C15" s="82" t="s">
        <v>375</v>
      </c>
      <c r="D15" s="84" t="s">
        <v>382</v>
      </c>
    </row>
    <row r="16" ht="18.75">
      <c r="C16" s="82" t="s">
        <v>394</v>
      </c>
    </row>
    <row r="17" spans="3:4" ht="47.25">
      <c r="C17" s="82" t="s">
        <v>373</v>
      </c>
      <c r="D17" s="84" t="s">
        <v>366</v>
      </c>
    </row>
    <row r="18" spans="3:6" s="80" customFormat="1" ht="31.5">
      <c r="C18" s="113" t="s">
        <v>377</v>
      </c>
      <c r="D18" s="84" t="s">
        <v>393</v>
      </c>
      <c r="F18" s="72"/>
    </row>
    <row r="19" spans="3:6" ht="50.25" customHeight="1">
      <c r="C19" s="82" t="s">
        <v>391</v>
      </c>
      <c r="D19" s="89" t="s">
        <v>392</v>
      </c>
      <c r="F19"/>
    </row>
    <row r="20" spans="3:6" ht="15.75">
      <c r="C20" s="82" t="s">
        <v>396</v>
      </c>
      <c r="D20" s="89"/>
      <c r="F20"/>
    </row>
    <row r="21" spans="3:6" ht="15.75">
      <c r="C21" s="82"/>
      <c r="D21" s="89"/>
      <c r="F21"/>
    </row>
    <row r="22" spans="1:6" ht="25.5">
      <c r="A22" s="77" t="s">
        <v>338</v>
      </c>
      <c r="B22" s="75" t="s">
        <v>354</v>
      </c>
      <c r="C22" s="75" t="s">
        <v>122</v>
      </c>
      <c r="D22" s="85" t="s">
        <v>135</v>
      </c>
      <c r="E22" s="76" t="s">
        <v>353</v>
      </c>
      <c r="F22"/>
    </row>
    <row r="23" spans="1:8" s="13" customFormat="1" ht="15.75">
      <c r="A23" s="26"/>
      <c r="B23" s="26"/>
      <c r="C23" s="26" t="s">
        <v>126</v>
      </c>
      <c r="D23" s="86"/>
      <c r="E23" s="26"/>
      <c r="F23"/>
      <c r="G23"/>
      <c r="H23"/>
    </row>
    <row r="24" spans="1:8" s="13" customFormat="1" ht="47.25">
      <c r="A24" s="56" t="s">
        <v>256</v>
      </c>
      <c r="B24" s="57" t="s">
        <v>267</v>
      </c>
      <c r="C24" s="52" t="s">
        <v>225</v>
      </c>
      <c r="D24" s="87" t="s">
        <v>155</v>
      </c>
      <c r="E24" s="41"/>
      <c r="F24"/>
      <c r="G24"/>
      <c r="H24"/>
    </row>
    <row r="25" spans="1:8" s="13" customFormat="1" ht="47.25">
      <c r="A25" s="56" t="s">
        <v>257</v>
      </c>
      <c r="B25" s="57" t="s">
        <v>268</v>
      </c>
      <c r="C25" s="52" t="s">
        <v>226</v>
      </c>
      <c r="D25" s="87" t="s">
        <v>155</v>
      </c>
      <c r="E25" s="41"/>
      <c r="F25"/>
      <c r="G25"/>
      <c r="H25"/>
    </row>
    <row r="26" spans="1:8" ht="78.75">
      <c r="A26" s="41" t="s">
        <v>332</v>
      </c>
      <c r="B26" s="57" t="s">
        <v>269</v>
      </c>
      <c r="C26" s="52" t="s">
        <v>227</v>
      </c>
      <c r="D26" s="87" t="s">
        <v>136</v>
      </c>
      <c r="E26" s="41" t="s">
        <v>263</v>
      </c>
      <c r="F26" s="47">
        <v>0.2</v>
      </c>
      <c r="G26" s="45">
        <v>14</v>
      </c>
      <c r="H26" s="46">
        <f>1-(1-F26)^G26</f>
        <v>0.95601953488896</v>
      </c>
    </row>
    <row r="27" spans="1:9" ht="31.5">
      <c r="A27" s="41" t="s">
        <v>332</v>
      </c>
      <c r="B27" s="57" t="s">
        <v>270</v>
      </c>
      <c r="C27" s="52" t="s">
        <v>288</v>
      </c>
      <c r="D27" s="87" t="s">
        <v>289</v>
      </c>
      <c r="E27" s="41" t="s">
        <v>290</v>
      </c>
      <c r="F27" s="47">
        <v>0.1</v>
      </c>
      <c r="G27" s="45">
        <v>3</v>
      </c>
      <c r="H27" s="46">
        <f>1-(1-F27)^G27</f>
        <v>0.2709999999999999</v>
      </c>
      <c r="I27" s="35"/>
    </row>
    <row r="28" spans="1:8" ht="66.75" customHeight="1">
      <c r="A28" s="41" t="s">
        <v>334</v>
      </c>
      <c r="B28" s="57" t="s">
        <v>271</v>
      </c>
      <c r="C28" s="52" t="s">
        <v>397</v>
      </c>
      <c r="D28" s="87" t="s">
        <v>291</v>
      </c>
      <c r="E28" s="48" t="s">
        <v>300</v>
      </c>
      <c r="F28" s="47">
        <f>0.2*LN(5/8)/LN(0.5)</f>
        <v>0.13561438102252754</v>
      </c>
      <c r="G28" s="45">
        <v>8</v>
      </c>
      <c r="H28" s="46">
        <f>1-(1-F28)^G28</f>
        <v>0.6883549290712179</v>
      </c>
    </row>
    <row r="29" spans="1:11" ht="50.25">
      <c r="A29" s="41" t="s">
        <v>333</v>
      </c>
      <c r="B29" s="57" t="s">
        <v>272</v>
      </c>
      <c r="C29" s="52" t="s">
        <v>365</v>
      </c>
      <c r="D29" s="87" t="s">
        <v>299</v>
      </c>
      <c r="E29" s="41" t="s">
        <v>364</v>
      </c>
      <c r="F29"/>
      <c r="I29" s="36" t="s">
        <v>361</v>
      </c>
      <c r="J29" s="37">
        <f>10*0.5/0.94</f>
        <v>5.319148936170213</v>
      </c>
      <c r="K29" t="s">
        <v>362</v>
      </c>
    </row>
    <row r="30" spans="1:6" ht="31.5">
      <c r="A30" s="41" t="s">
        <v>329</v>
      </c>
      <c r="B30" s="57" t="s">
        <v>265</v>
      </c>
      <c r="C30" s="52" t="s">
        <v>302</v>
      </c>
      <c r="D30" s="87" t="s">
        <v>301</v>
      </c>
      <c r="E30" s="41" t="s">
        <v>292</v>
      </c>
      <c r="F30"/>
    </row>
    <row r="31" spans="1:11" ht="15.75">
      <c r="A31" s="41" t="s">
        <v>259</v>
      </c>
      <c r="B31" s="57" t="s">
        <v>266</v>
      </c>
      <c r="C31" s="52" t="s">
        <v>297</v>
      </c>
      <c r="D31" s="87" t="s">
        <v>149</v>
      </c>
      <c r="E31" s="41"/>
      <c r="F31"/>
      <c r="I31" s="36" t="s">
        <v>360</v>
      </c>
      <c r="J31" s="37">
        <f>10*0.5/0.76</f>
        <v>6.578947368421052</v>
      </c>
      <c r="K31" t="s">
        <v>362</v>
      </c>
    </row>
    <row r="32" spans="1:6" ht="31.5">
      <c r="A32" s="41" t="s">
        <v>333</v>
      </c>
      <c r="B32" s="57" t="s">
        <v>295</v>
      </c>
      <c r="C32" s="52" t="s">
        <v>296</v>
      </c>
      <c r="D32" s="87" t="s">
        <v>230</v>
      </c>
      <c r="E32" s="41"/>
      <c r="F32"/>
    </row>
    <row r="33" spans="1:6" ht="63">
      <c r="A33" s="41" t="s">
        <v>331</v>
      </c>
      <c r="B33" s="57" t="s">
        <v>273</v>
      </c>
      <c r="C33" s="117" t="s">
        <v>398</v>
      </c>
      <c r="D33" s="88" t="s">
        <v>294</v>
      </c>
      <c r="E33" s="41" t="s">
        <v>293</v>
      </c>
      <c r="F33"/>
    </row>
    <row r="34" spans="1:6" ht="15.75">
      <c r="A34" s="41" t="s">
        <v>328</v>
      </c>
      <c r="B34" s="57" t="s">
        <v>274</v>
      </c>
      <c r="C34" s="52" t="s">
        <v>229</v>
      </c>
      <c r="D34" s="87" t="s">
        <v>146</v>
      </c>
      <c r="E34" s="41"/>
      <c r="F34"/>
    </row>
    <row r="35" spans="1:6" ht="89.25" customHeight="1">
      <c r="A35" s="95" t="s">
        <v>337</v>
      </c>
      <c r="B35" s="93" t="s">
        <v>275</v>
      </c>
      <c r="C35" s="116" t="s">
        <v>395</v>
      </c>
      <c r="D35" s="94" t="s">
        <v>152</v>
      </c>
      <c r="E35" s="95" t="s">
        <v>372</v>
      </c>
      <c r="F35"/>
    </row>
    <row r="36" spans="1:5" s="101" customFormat="1" ht="31.5">
      <c r="A36" s="41" t="s">
        <v>337</v>
      </c>
      <c r="B36" s="57" t="s">
        <v>276</v>
      </c>
      <c r="C36" s="81" t="s">
        <v>368</v>
      </c>
      <c r="D36" s="107" t="s">
        <v>152</v>
      </c>
      <c r="E36" s="41" t="s">
        <v>378</v>
      </c>
    </row>
    <row r="38" spans="1:8" s="13" customFormat="1" ht="15.75">
      <c r="A38" s="26"/>
      <c r="B38" s="26"/>
      <c r="C38" s="26" t="s">
        <v>132</v>
      </c>
      <c r="D38" s="86"/>
      <c r="E38" s="26"/>
      <c r="F38"/>
      <c r="G38"/>
      <c r="H38"/>
    </row>
    <row r="39" spans="1:6" ht="15.75">
      <c r="A39" s="95"/>
      <c r="B39" s="93" t="s">
        <v>277</v>
      </c>
      <c r="C39" s="105" t="s">
        <v>298</v>
      </c>
      <c r="D39" s="94"/>
      <c r="E39" s="95"/>
      <c r="F39"/>
    </row>
    <row r="41" spans="1:8" s="13" customFormat="1" ht="15.75">
      <c r="A41" s="51"/>
      <c r="B41" s="43"/>
      <c r="C41" s="44"/>
      <c r="D41" s="89"/>
      <c r="E41" s="106"/>
      <c r="F41"/>
      <c r="G41"/>
      <c r="H41"/>
    </row>
    <row r="42" spans="1:8" s="13" customFormat="1" ht="25.5">
      <c r="A42" s="77" t="s">
        <v>338</v>
      </c>
      <c r="B42" s="75" t="s">
        <v>354</v>
      </c>
      <c r="C42" s="75" t="s">
        <v>125</v>
      </c>
      <c r="D42" s="85" t="s">
        <v>135</v>
      </c>
      <c r="E42" s="76" t="s">
        <v>353</v>
      </c>
      <c r="F42"/>
      <c r="G42"/>
      <c r="H42"/>
    </row>
    <row r="43" spans="1:8" s="13" customFormat="1" ht="15.75">
      <c r="A43" s="26"/>
      <c r="B43" s="26"/>
      <c r="C43" s="26" t="s">
        <v>126</v>
      </c>
      <c r="D43" s="86"/>
      <c r="E43" s="26"/>
      <c r="F43"/>
      <c r="G43"/>
      <c r="H43"/>
    </row>
    <row r="44" spans="1:8" s="13" customFormat="1" ht="31.5">
      <c r="A44" s="56" t="s">
        <v>332</v>
      </c>
      <c r="B44" s="57" t="s">
        <v>303</v>
      </c>
      <c r="C44" s="52" t="s">
        <v>228</v>
      </c>
      <c r="D44" s="87" t="s">
        <v>278</v>
      </c>
      <c r="E44" s="41" t="s">
        <v>355</v>
      </c>
      <c r="F44"/>
      <c r="G44"/>
      <c r="H44"/>
    </row>
    <row r="45" spans="1:8" s="13" customFormat="1" ht="15.75">
      <c r="A45" s="56" t="s">
        <v>332</v>
      </c>
      <c r="B45" s="57" t="s">
        <v>304</v>
      </c>
      <c r="C45" s="52" t="s">
        <v>327</v>
      </c>
      <c r="D45" s="87" t="s">
        <v>279</v>
      </c>
      <c r="E45" s="41"/>
      <c r="F45"/>
      <c r="G45"/>
      <c r="H45"/>
    </row>
    <row r="46" spans="1:8" s="13" customFormat="1" ht="15.75">
      <c r="A46" s="56" t="s">
        <v>332</v>
      </c>
      <c r="B46" s="57" t="s">
        <v>305</v>
      </c>
      <c r="C46" s="52" t="s">
        <v>314</v>
      </c>
      <c r="D46" s="87" t="s">
        <v>280</v>
      </c>
      <c r="E46" s="41"/>
      <c r="F46"/>
      <c r="G46"/>
      <c r="H46"/>
    </row>
    <row r="47" spans="1:8" ht="100.5" customHeight="1">
      <c r="A47" s="56" t="s">
        <v>332</v>
      </c>
      <c r="B47" s="57" t="s">
        <v>306</v>
      </c>
      <c r="C47" s="52" t="s">
        <v>376</v>
      </c>
      <c r="D47" s="87" t="s">
        <v>359</v>
      </c>
      <c r="E47" s="48" t="s">
        <v>379</v>
      </c>
      <c r="F47" s="78"/>
      <c r="G47" s="78"/>
      <c r="H47" s="79"/>
    </row>
    <row r="48" spans="1:8" s="13" customFormat="1" ht="15.75">
      <c r="A48" s="56" t="s">
        <v>334</v>
      </c>
      <c r="B48" s="57" t="s">
        <v>307</v>
      </c>
      <c r="C48" s="52" t="s">
        <v>316</v>
      </c>
      <c r="D48" s="87" t="s">
        <v>281</v>
      </c>
      <c r="E48" s="41"/>
      <c r="F48"/>
      <c r="G48"/>
      <c r="H48"/>
    </row>
    <row r="49" spans="1:8" s="13" customFormat="1" ht="31.5">
      <c r="A49" s="56" t="s">
        <v>333</v>
      </c>
      <c r="B49" s="57" t="s">
        <v>308</v>
      </c>
      <c r="C49" s="52" t="s">
        <v>317</v>
      </c>
      <c r="D49" s="87" t="s">
        <v>282</v>
      </c>
      <c r="E49" s="41" t="s">
        <v>315</v>
      </c>
      <c r="F49"/>
      <c r="G49"/>
      <c r="H49"/>
    </row>
    <row r="50" spans="1:8" s="13" customFormat="1" ht="31.5">
      <c r="A50" s="56" t="s">
        <v>333</v>
      </c>
      <c r="B50" s="57" t="s">
        <v>363</v>
      </c>
      <c r="C50" s="52" t="s">
        <v>318</v>
      </c>
      <c r="D50" s="87" t="s">
        <v>283</v>
      </c>
      <c r="E50" s="41" t="s">
        <v>315</v>
      </c>
      <c r="F50"/>
      <c r="G50"/>
      <c r="H50"/>
    </row>
    <row r="51" spans="1:8" s="13" customFormat="1" ht="15.75">
      <c r="A51" s="56" t="s">
        <v>333</v>
      </c>
      <c r="B51" s="57" t="s">
        <v>309</v>
      </c>
      <c r="C51" s="102" t="s">
        <v>357</v>
      </c>
      <c r="D51" s="87"/>
      <c r="E51" s="41"/>
      <c r="F51"/>
      <c r="G51"/>
      <c r="H51"/>
    </row>
    <row r="52" spans="1:8" s="13" customFormat="1" ht="15.75">
      <c r="A52" s="56" t="s">
        <v>332</v>
      </c>
      <c r="B52" s="57" t="s">
        <v>310</v>
      </c>
      <c r="C52" s="52" t="s">
        <v>356</v>
      </c>
      <c r="D52" s="87"/>
      <c r="E52" s="41"/>
      <c r="F52"/>
      <c r="G52"/>
      <c r="H52"/>
    </row>
    <row r="53" spans="1:6" ht="15.75" hidden="1">
      <c r="A53" s="49" t="s">
        <v>329</v>
      </c>
      <c r="B53" s="93" t="s">
        <v>370</v>
      </c>
      <c r="C53" s="54" t="s">
        <v>319</v>
      </c>
      <c r="D53" s="90" t="s">
        <v>321</v>
      </c>
      <c r="E53" s="58"/>
      <c r="F53"/>
    </row>
    <row r="54" spans="1:6" ht="15.75">
      <c r="A54" s="41" t="s">
        <v>329</v>
      </c>
      <c r="B54" s="101" t="s">
        <v>370</v>
      </c>
      <c r="C54" s="52" t="s">
        <v>320</v>
      </c>
      <c r="D54" s="87" t="s">
        <v>322</v>
      </c>
      <c r="E54" s="48"/>
      <c r="F54"/>
    </row>
    <row r="55" spans="1:8" s="13" customFormat="1" ht="31.5">
      <c r="A55" s="56" t="s">
        <v>330</v>
      </c>
      <c r="B55" s="114" t="s">
        <v>311</v>
      </c>
      <c r="C55" s="115" t="s">
        <v>130</v>
      </c>
      <c r="D55" s="87" t="s">
        <v>196</v>
      </c>
      <c r="E55" s="41"/>
      <c r="F55"/>
      <c r="G55"/>
      <c r="H55"/>
    </row>
    <row r="56" spans="1:8" s="13" customFormat="1" ht="31.5">
      <c r="A56" s="56" t="s">
        <v>258</v>
      </c>
      <c r="B56" s="101" t="s">
        <v>312</v>
      </c>
      <c r="C56" s="115" t="s">
        <v>325</v>
      </c>
      <c r="D56" s="87" t="s">
        <v>287</v>
      </c>
      <c r="E56" s="41" t="s">
        <v>264</v>
      </c>
      <c r="F56"/>
      <c r="G56"/>
      <c r="H56"/>
    </row>
    <row r="57" spans="1:8" s="13" customFormat="1" ht="31.5">
      <c r="A57" s="92" t="s">
        <v>371</v>
      </c>
      <c r="B57" s="114" t="s">
        <v>313</v>
      </c>
      <c r="C57" s="115" t="s">
        <v>358</v>
      </c>
      <c r="D57" s="94"/>
      <c r="E57" s="95"/>
      <c r="F57"/>
      <c r="G57"/>
      <c r="H57"/>
    </row>
    <row r="58" spans="1:6" s="101" customFormat="1" ht="15.75">
      <c r="A58" s="101" t="s">
        <v>369</v>
      </c>
      <c r="B58" s="101" t="s">
        <v>323</v>
      </c>
      <c r="C58" s="102" t="s">
        <v>367</v>
      </c>
      <c r="D58" s="103"/>
      <c r="F58" s="104"/>
    </row>
    <row r="59" spans="1:8" s="13" customFormat="1" ht="31.5" hidden="1">
      <c r="A59" s="96" t="s">
        <v>337</v>
      </c>
      <c r="B59" s="97" t="s">
        <v>311</v>
      </c>
      <c r="C59" s="98" t="s">
        <v>335</v>
      </c>
      <c r="D59" s="99"/>
      <c r="E59" s="100"/>
      <c r="F59"/>
      <c r="G59"/>
      <c r="H59"/>
    </row>
    <row r="60" spans="1:8" s="13" customFormat="1" ht="31.5" hidden="1">
      <c r="A60" s="58"/>
      <c r="B60" s="53" t="s">
        <v>312</v>
      </c>
      <c r="C60" s="53" t="s">
        <v>231</v>
      </c>
      <c r="D60" s="90" t="s">
        <v>284</v>
      </c>
      <c r="E60" s="49" t="s">
        <v>324</v>
      </c>
      <c r="F60"/>
      <c r="G60"/>
      <c r="H60"/>
    </row>
    <row r="61" spans="1:8" s="13" customFormat="1" ht="31.5" hidden="1">
      <c r="A61" s="58"/>
      <c r="B61" s="54" t="s">
        <v>313</v>
      </c>
      <c r="C61" s="54" t="s">
        <v>129</v>
      </c>
      <c r="D61" s="90" t="s">
        <v>285</v>
      </c>
      <c r="E61" s="49" t="s">
        <v>324</v>
      </c>
      <c r="F61"/>
      <c r="G61"/>
      <c r="H61"/>
    </row>
    <row r="62" spans="1:8" s="13" customFormat="1" ht="31.5" hidden="1">
      <c r="A62" s="59"/>
      <c r="B62" s="55" t="s">
        <v>323</v>
      </c>
      <c r="C62" s="55" t="s">
        <v>205</v>
      </c>
      <c r="D62" s="91" t="s">
        <v>286</v>
      </c>
      <c r="E62" s="50" t="s">
        <v>326</v>
      </c>
      <c r="F62"/>
      <c r="G62"/>
      <c r="H62"/>
    </row>
    <row r="63" spans="1:6" ht="63" hidden="1">
      <c r="A63" s="49"/>
      <c r="B63" s="54" t="s">
        <v>336</v>
      </c>
      <c r="C63" s="54" t="s">
        <v>206</v>
      </c>
      <c r="D63" s="90" t="s">
        <v>208</v>
      </c>
      <c r="E63" s="49" t="s">
        <v>324</v>
      </c>
      <c r="F63"/>
    </row>
    <row r="65" spans="1:5" ht="15.75">
      <c r="A65" s="26"/>
      <c r="B65" s="26"/>
      <c r="C65" s="26" t="s">
        <v>132</v>
      </c>
      <c r="D65" s="86"/>
      <c r="E65" s="26"/>
    </row>
  </sheetData>
  <sheetProtection selectLockedCells="1" selectUnlockedCells="1"/>
  <printOptions gridLines="1" headings="1"/>
  <pageMargins left="0.7875" right="0.7875" top="1.05277777777778" bottom="1.05277777777778" header="0.7875" footer="0.7875"/>
  <pageSetup cellComments="atEnd" firstPageNumber="1" useFirstPageNumber="1" fitToHeight="1" fitToWidth="1" horizontalDpi="600" verticalDpi="600" orientation="landscape" paperSize="17" scale="81" r:id="rId3"/>
  <headerFooter alignWithMargins="0">
    <oddHeader>&amp;C&amp;"Times New Roman,Regular"&amp;12&amp;A</oddHeader>
    <oddFooter>&amp;C&amp;"Times New Roman,Regular"&amp;12Page &amp;P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50"/>
  <sheetViews>
    <sheetView zoomScalePageLayoutView="0" workbookViewId="0" topLeftCell="A1">
      <selection activeCell="A1" sqref="A1"/>
    </sheetView>
  </sheetViews>
  <sheetFormatPr defaultColWidth="11.50390625" defaultRowHeight="15.75"/>
  <cols>
    <col min="1" max="1" width="5.00390625" style="0" customWidth="1"/>
    <col min="2" max="2" width="95.375" style="0" customWidth="1"/>
    <col min="3" max="3" width="50.625" style="0" customWidth="1"/>
    <col min="4" max="4" width="10.375" style="0" customWidth="1"/>
    <col min="5" max="5" width="10.625" style="1" customWidth="1"/>
    <col min="6" max="6" width="16.50390625" style="0" customWidth="1"/>
    <col min="7" max="7" width="51.50390625" style="0" customWidth="1"/>
  </cols>
  <sheetData>
    <row r="1" spans="2:4" ht="15.75">
      <c r="B1" s="27" t="s">
        <v>209</v>
      </c>
      <c r="C1" s="2"/>
      <c r="D1" s="2"/>
    </row>
    <row r="2" spans="2:4" ht="15.75">
      <c r="B2" t="s">
        <v>210</v>
      </c>
      <c r="C2" s="2"/>
      <c r="D2" s="2"/>
    </row>
    <row r="3" spans="2:4" ht="15.75">
      <c r="B3" t="s">
        <v>211</v>
      </c>
      <c r="C3" s="2"/>
      <c r="D3" s="2"/>
    </row>
    <row r="4" spans="2:4" ht="15.75">
      <c r="B4" s="31" t="s">
        <v>203</v>
      </c>
      <c r="C4" s="2"/>
      <c r="D4" s="2"/>
    </row>
    <row r="5" spans="3:4" ht="15.75">
      <c r="C5" s="2"/>
      <c r="D5" s="2"/>
    </row>
    <row r="6" spans="2:4" ht="15.75">
      <c r="B6" s="31" t="s">
        <v>133</v>
      </c>
      <c r="C6" s="2"/>
      <c r="D6" s="2"/>
    </row>
    <row r="7" spans="2:4" ht="15.75">
      <c r="B7" t="s">
        <v>139</v>
      </c>
      <c r="C7" s="2"/>
      <c r="D7" s="2"/>
    </row>
    <row r="8" spans="2:4" ht="15.75">
      <c r="B8" s="31" t="s">
        <v>212</v>
      </c>
      <c r="C8" s="2"/>
      <c r="D8" s="2"/>
    </row>
    <row r="9" spans="2:4" ht="15.75">
      <c r="B9" t="s">
        <v>142</v>
      </c>
      <c r="C9" s="2"/>
      <c r="D9" s="2"/>
    </row>
    <row r="10" spans="2:4" ht="15.75">
      <c r="B10" s="31" t="s">
        <v>216</v>
      </c>
      <c r="C10" s="2"/>
      <c r="D10" s="2"/>
    </row>
    <row r="11" ht="15.75">
      <c r="B11" t="s">
        <v>134</v>
      </c>
    </row>
    <row r="12" ht="15.75">
      <c r="B12" t="s">
        <v>201</v>
      </c>
    </row>
    <row r="13" ht="15.75">
      <c r="E13"/>
    </row>
    <row r="14" spans="1:5" ht="15.75">
      <c r="A14" t="s">
        <v>158</v>
      </c>
      <c r="B14" s="25" t="s">
        <v>122</v>
      </c>
      <c r="C14" s="21" t="s">
        <v>135</v>
      </c>
      <c r="E14"/>
    </row>
    <row r="15" spans="2:7" s="13" customFormat="1" ht="15.75">
      <c r="B15" s="26" t="s">
        <v>126</v>
      </c>
      <c r="C15"/>
      <c r="D15"/>
      <c r="E15"/>
      <c r="F15"/>
      <c r="G15"/>
    </row>
    <row r="16" spans="1:7" s="13" customFormat="1" ht="15.75">
      <c r="A16" s="30" t="s">
        <v>159</v>
      </c>
      <c r="B16" s="28" t="s">
        <v>217</v>
      </c>
      <c r="C16" t="s">
        <v>155</v>
      </c>
      <c r="D16"/>
      <c r="E16"/>
      <c r="F16"/>
      <c r="G16"/>
    </row>
    <row r="17" spans="1:7" s="13" customFormat="1" ht="15.75">
      <c r="A17" s="30" t="s">
        <v>160</v>
      </c>
      <c r="B17" s="28" t="s">
        <v>218</v>
      </c>
      <c r="C17" t="s">
        <v>155</v>
      </c>
      <c r="D17"/>
      <c r="E17"/>
      <c r="F17"/>
      <c r="G17"/>
    </row>
    <row r="18" spans="1:5" ht="15.75">
      <c r="A18" s="30" t="s">
        <v>161</v>
      </c>
      <c r="B18" s="28" t="s">
        <v>219</v>
      </c>
      <c r="C18" t="s">
        <v>214</v>
      </c>
      <c r="E18"/>
    </row>
    <row r="19" spans="1:5" ht="15.75">
      <c r="A19" s="30" t="s">
        <v>162</v>
      </c>
      <c r="B19" s="28" t="s">
        <v>220</v>
      </c>
      <c r="C19" t="s">
        <v>213</v>
      </c>
      <c r="E19"/>
    </row>
    <row r="20" spans="1:5" ht="15.75">
      <c r="A20" s="30" t="s">
        <v>163</v>
      </c>
      <c r="B20" s="28" t="s">
        <v>123</v>
      </c>
      <c r="C20" t="s">
        <v>137</v>
      </c>
      <c r="E20"/>
    </row>
    <row r="21" spans="1:5" ht="15.75">
      <c r="A21" s="30" t="s">
        <v>164</v>
      </c>
      <c r="B21" s="28" t="s">
        <v>124</v>
      </c>
      <c r="C21" t="s">
        <v>138</v>
      </c>
      <c r="E21"/>
    </row>
    <row r="22" spans="1:5" ht="15.75">
      <c r="A22" s="30" t="s">
        <v>165</v>
      </c>
      <c r="B22" s="28" t="s">
        <v>147</v>
      </c>
      <c r="C22" t="s">
        <v>148</v>
      </c>
      <c r="E22"/>
    </row>
    <row r="23" spans="1:5" ht="15.75">
      <c r="A23" s="30" t="s">
        <v>166</v>
      </c>
      <c r="B23" s="28" t="s">
        <v>140</v>
      </c>
      <c r="C23" t="s">
        <v>141</v>
      </c>
      <c r="E23"/>
    </row>
    <row r="24" spans="1:5" ht="15.75">
      <c r="A24" s="30" t="s">
        <v>167</v>
      </c>
      <c r="B24" s="28" t="s">
        <v>221</v>
      </c>
      <c r="C24" t="s">
        <v>144</v>
      </c>
      <c r="E24"/>
    </row>
    <row r="25" spans="1:5" ht="15.75">
      <c r="A25" s="30" t="s">
        <v>168</v>
      </c>
      <c r="B25" s="28" t="s">
        <v>145</v>
      </c>
      <c r="C25" t="s">
        <v>146</v>
      </c>
      <c r="E25"/>
    </row>
    <row r="26" spans="1:5" ht="15.75">
      <c r="A26" s="30" t="s">
        <v>169</v>
      </c>
      <c r="B26" s="28" t="s">
        <v>222</v>
      </c>
      <c r="C26" t="s">
        <v>149</v>
      </c>
      <c r="E26"/>
    </row>
    <row r="27" spans="1:5" ht="15.75">
      <c r="A27" s="30" t="s">
        <v>170</v>
      </c>
      <c r="B27" s="28" t="s">
        <v>151</v>
      </c>
      <c r="C27" t="s">
        <v>150</v>
      </c>
      <c r="E27"/>
    </row>
    <row r="28" spans="1:5" ht="15.75">
      <c r="A28" s="30" t="s">
        <v>171</v>
      </c>
      <c r="B28" s="28" t="s">
        <v>223</v>
      </c>
      <c r="C28" t="s">
        <v>152</v>
      </c>
      <c r="E28"/>
    </row>
    <row r="29" spans="1:5" ht="15.75">
      <c r="A29" s="30" t="s">
        <v>172</v>
      </c>
      <c r="B29" s="28" t="s">
        <v>153</v>
      </c>
      <c r="C29" t="s">
        <v>152</v>
      </c>
      <c r="E29"/>
    </row>
    <row r="30" spans="1:5" ht="15.75">
      <c r="A30" s="30" t="s">
        <v>173</v>
      </c>
      <c r="B30" s="29" t="s">
        <v>154</v>
      </c>
      <c r="C30" t="s">
        <v>152</v>
      </c>
      <c r="E30"/>
    </row>
    <row r="31" spans="2:7" s="13" customFormat="1" ht="15.75">
      <c r="B31"/>
      <c r="C31"/>
      <c r="D31"/>
      <c r="E31"/>
      <c r="F31"/>
      <c r="G31"/>
    </row>
    <row r="32" spans="2:7" s="13" customFormat="1" ht="15.75">
      <c r="B32" s="26" t="s">
        <v>132</v>
      </c>
      <c r="C32"/>
      <c r="D32"/>
      <c r="E32"/>
      <c r="F32"/>
      <c r="G32"/>
    </row>
    <row r="33" spans="2:7" s="13" customFormat="1" ht="15.75">
      <c r="B33" s="28"/>
      <c r="C33"/>
      <c r="D33"/>
      <c r="E33"/>
      <c r="F33"/>
      <c r="G33"/>
    </row>
    <row r="34" spans="2:7" s="13" customFormat="1" ht="15.75">
      <c r="B34" s="25" t="s">
        <v>125</v>
      </c>
      <c r="C34"/>
      <c r="D34"/>
      <c r="E34"/>
      <c r="F34"/>
      <c r="G34"/>
    </row>
    <row r="35" spans="2:7" s="13" customFormat="1" ht="15.75">
      <c r="B35" s="26" t="s">
        <v>126</v>
      </c>
      <c r="C35"/>
      <c r="D35"/>
      <c r="E35"/>
      <c r="F35"/>
      <c r="G35"/>
    </row>
    <row r="36" spans="1:7" s="13" customFormat="1" ht="15.75">
      <c r="A36" s="30" t="s">
        <v>174</v>
      </c>
      <c r="B36" s="28" t="s">
        <v>156</v>
      </c>
      <c r="C36" t="s">
        <v>186</v>
      </c>
      <c r="D36"/>
      <c r="E36"/>
      <c r="F36"/>
      <c r="G36"/>
    </row>
    <row r="37" spans="1:7" s="13" customFormat="1" ht="15.75">
      <c r="A37" s="30" t="s">
        <v>175</v>
      </c>
      <c r="B37" s="28" t="s">
        <v>224</v>
      </c>
      <c r="C37" t="s">
        <v>215</v>
      </c>
      <c r="D37"/>
      <c r="E37"/>
      <c r="F37"/>
      <c r="G37"/>
    </row>
    <row r="38" spans="1:7" s="13" customFormat="1" ht="15.75">
      <c r="A38" s="30" t="s">
        <v>176</v>
      </c>
      <c r="B38" s="28" t="s">
        <v>127</v>
      </c>
      <c r="C38" t="s">
        <v>187</v>
      </c>
      <c r="D38"/>
      <c r="E38"/>
      <c r="F38"/>
      <c r="G38"/>
    </row>
    <row r="39" spans="1:7" s="13" customFormat="1" ht="15.75">
      <c r="A39" s="30" t="s">
        <v>177</v>
      </c>
      <c r="B39" s="28" t="s">
        <v>157</v>
      </c>
      <c r="C39" t="s">
        <v>188</v>
      </c>
      <c r="D39"/>
      <c r="E39"/>
      <c r="F39"/>
      <c r="G39"/>
    </row>
    <row r="40" spans="1:7" s="13" customFormat="1" ht="15.75">
      <c r="A40" s="30" t="s">
        <v>178</v>
      </c>
      <c r="B40" s="28" t="s">
        <v>191</v>
      </c>
      <c r="C40" t="s">
        <v>193</v>
      </c>
      <c r="D40"/>
      <c r="E40"/>
      <c r="F40"/>
      <c r="G40"/>
    </row>
    <row r="41" spans="1:7" s="13" customFormat="1" ht="15.75">
      <c r="A41" s="30" t="s">
        <v>179</v>
      </c>
      <c r="B41" s="28" t="s">
        <v>190</v>
      </c>
      <c r="C41" t="s">
        <v>192</v>
      </c>
      <c r="D41"/>
      <c r="E41"/>
      <c r="F41"/>
      <c r="G41"/>
    </row>
    <row r="42" spans="1:7" s="13" customFormat="1" ht="16.5">
      <c r="A42" s="30" t="s">
        <v>180</v>
      </c>
      <c r="B42" s="28" t="s">
        <v>128</v>
      </c>
      <c r="C42" t="s">
        <v>189</v>
      </c>
      <c r="D42"/>
      <c r="E42"/>
      <c r="F42"/>
      <c r="G42"/>
    </row>
    <row r="43" spans="1:7" s="13" customFormat="1" ht="15.75">
      <c r="A43" s="30" t="s">
        <v>181</v>
      </c>
      <c r="B43" s="28" t="s">
        <v>129</v>
      </c>
      <c r="C43" t="s">
        <v>194</v>
      </c>
      <c r="D43"/>
      <c r="E43"/>
      <c r="F43"/>
      <c r="G43"/>
    </row>
    <row r="44" spans="1:7" s="13" customFormat="1" ht="15.75">
      <c r="A44" s="30" t="s">
        <v>182</v>
      </c>
      <c r="B44" s="28" t="s">
        <v>205</v>
      </c>
      <c r="C44" t="s">
        <v>195</v>
      </c>
      <c r="D44"/>
      <c r="E44"/>
      <c r="F44"/>
      <c r="G44"/>
    </row>
    <row r="45" spans="1:7" s="13" customFormat="1" ht="15.75">
      <c r="A45" s="30" t="s">
        <v>183</v>
      </c>
      <c r="B45" s="28" t="s">
        <v>130</v>
      </c>
      <c r="C45" t="s">
        <v>196</v>
      </c>
      <c r="D45"/>
      <c r="E45"/>
      <c r="F45"/>
      <c r="G45"/>
    </row>
    <row r="46" spans="1:7" s="13" customFormat="1" ht="15.75">
      <c r="A46" s="30" t="s">
        <v>184</v>
      </c>
      <c r="B46" s="28" t="s">
        <v>131</v>
      </c>
      <c r="C46" t="s">
        <v>197</v>
      </c>
      <c r="D46"/>
      <c r="E46"/>
      <c r="F46"/>
      <c r="G46"/>
    </row>
    <row r="47" spans="1:7" s="13" customFormat="1" ht="15.75">
      <c r="A47" s="30" t="s">
        <v>185</v>
      </c>
      <c r="B47" s="28" t="s">
        <v>198</v>
      </c>
      <c r="C47" t="s">
        <v>199</v>
      </c>
      <c r="D47"/>
      <c r="E47"/>
      <c r="F47"/>
      <c r="G47"/>
    </row>
    <row r="48" spans="1:5" ht="63">
      <c r="A48" s="34" t="s">
        <v>207</v>
      </c>
      <c r="B48" s="33" t="s">
        <v>206</v>
      </c>
      <c r="C48" s="20" t="s">
        <v>208</v>
      </c>
      <c r="E48"/>
    </row>
    <row r="50" ht="15.75">
      <c r="B50" s="26" t="s">
        <v>132</v>
      </c>
    </row>
  </sheetData>
  <sheetProtection selectLockedCells="1" selectUnlockedCells="1"/>
  <printOptions gridLines="1" headings="1"/>
  <pageMargins left="0.7875" right="0.7875" top="1.05277777777778" bottom="1.05277777777778" header="0.7875" footer="0.7875"/>
  <pageSetup cellComments="atEnd" firstPageNumber="1" useFirstPageNumber="1" fitToHeight="1" fitToWidth="1" horizontalDpi="600" verticalDpi="600" orientation="landscape" paperSize="17" scale="81"/>
  <headerFooter alignWithMargins="0">
    <oddHeader>&amp;C&amp;"Times New Roman,Regular"&amp;12&amp;A</oddHeader>
    <oddFooter>&amp;C&amp;"Times New Roman,Regular"&amp;12Page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14" sqref="A14"/>
    </sheetView>
  </sheetViews>
  <sheetFormatPr defaultColWidth="11.50390625" defaultRowHeight="15.75"/>
  <cols>
    <col min="1" max="1" width="41.875" style="0" customWidth="1"/>
    <col min="2" max="2" width="7.125" style="0" customWidth="1"/>
    <col min="3" max="3" width="10.375" style="0" customWidth="1"/>
    <col min="4" max="4" width="10.625" style="1" customWidth="1"/>
    <col min="5" max="5" width="16.50390625" style="0" customWidth="1"/>
    <col min="6" max="6" width="51.50390625" style="0" customWidth="1"/>
  </cols>
  <sheetData>
    <row r="1" spans="1:3" ht="15.75">
      <c r="A1" s="2" t="s">
        <v>0</v>
      </c>
      <c r="B1" s="2"/>
      <c r="C1" s="2"/>
    </row>
    <row r="2" spans="1:3" ht="15.75">
      <c r="A2" s="2" t="s">
        <v>1</v>
      </c>
      <c r="B2" s="2"/>
      <c r="C2" s="2"/>
    </row>
    <row r="4" ht="15.75">
      <c r="A4" s="32" t="s">
        <v>204</v>
      </c>
    </row>
    <row r="6" spans="1:6" ht="15.75">
      <c r="A6" s="3" t="s">
        <v>2</v>
      </c>
      <c r="B6" s="3" t="s">
        <v>3</v>
      </c>
      <c r="C6" s="3" t="s">
        <v>4</v>
      </c>
      <c r="D6" s="4" t="s">
        <v>5</v>
      </c>
      <c r="E6" s="5" t="s">
        <v>6</v>
      </c>
      <c r="F6" s="5" t="s">
        <v>7</v>
      </c>
    </row>
    <row r="7" spans="1:6" ht="15.75">
      <c r="A7" s="6" t="s">
        <v>8</v>
      </c>
      <c r="B7" s="6">
        <v>1</v>
      </c>
      <c r="C7" s="6">
        <v>1</v>
      </c>
      <c r="D7" s="7" t="s">
        <v>9</v>
      </c>
      <c r="E7" s="6">
        <v>0.7</v>
      </c>
      <c r="F7" s="6" t="s">
        <v>10</v>
      </c>
    </row>
    <row r="8" spans="1:6" ht="15.75">
      <c r="A8" s="6" t="s">
        <v>11</v>
      </c>
      <c r="B8" s="6">
        <v>1</v>
      </c>
      <c r="C8" s="6">
        <v>1</v>
      </c>
      <c r="D8" s="7" t="s">
        <v>9</v>
      </c>
      <c r="E8" s="6">
        <v>2</v>
      </c>
      <c r="F8" s="6" t="s">
        <v>12</v>
      </c>
    </row>
    <row r="9" spans="1:6" ht="15.75">
      <c r="A9" s="8" t="s">
        <v>13</v>
      </c>
      <c r="B9" s="8">
        <v>1</v>
      </c>
      <c r="C9" s="8">
        <v>1</v>
      </c>
      <c r="D9" s="7" t="s">
        <v>14</v>
      </c>
      <c r="E9" s="6">
        <v>30</v>
      </c>
      <c r="F9" s="6" t="s">
        <v>15</v>
      </c>
    </row>
    <row r="10" spans="1:6" ht="15.75">
      <c r="A10" s="8" t="s">
        <v>16</v>
      </c>
      <c r="B10" s="8">
        <v>1</v>
      </c>
      <c r="C10" s="8">
        <v>1</v>
      </c>
      <c r="D10" s="9" t="s">
        <v>14</v>
      </c>
      <c r="E10" s="7" t="s">
        <v>17</v>
      </c>
      <c r="F10" s="6"/>
    </row>
    <row r="11" spans="1:6" ht="15.75">
      <c r="A11" s="8" t="s">
        <v>18</v>
      </c>
      <c r="B11" s="8">
        <v>1</v>
      </c>
      <c r="C11" s="10" t="s">
        <v>19</v>
      </c>
      <c r="D11" s="9" t="s">
        <v>14</v>
      </c>
      <c r="E11" s="7" t="s">
        <v>17</v>
      </c>
      <c r="F11" s="6"/>
    </row>
    <row r="12" spans="1:6" s="13" customFormat="1" ht="15.75">
      <c r="A12" s="11" t="s">
        <v>20</v>
      </c>
      <c r="B12" s="11">
        <v>1</v>
      </c>
      <c r="C12" s="11">
        <v>2</v>
      </c>
      <c r="D12" s="9" t="s">
        <v>21</v>
      </c>
      <c r="E12" s="12" t="s">
        <v>22</v>
      </c>
      <c r="F12" s="11" t="s">
        <v>23</v>
      </c>
    </row>
    <row r="13" spans="1:6" s="13" customFormat="1" ht="15.75">
      <c r="A13" s="6" t="s">
        <v>24</v>
      </c>
      <c r="B13" s="6">
        <v>1</v>
      </c>
      <c r="C13" s="7" t="s">
        <v>25</v>
      </c>
      <c r="D13" s="9" t="s">
        <v>14</v>
      </c>
      <c r="E13" s="7" t="s">
        <v>26</v>
      </c>
      <c r="F13" s="6" t="s">
        <v>27</v>
      </c>
    </row>
    <row r="14" spans="1:6" s="13" customFormat="1" ht="15.75">
      <c r="A14" s="6" t="s">
        <v>28</v>
      </c>
      <c r="B14" s="6">
        <v>1</v>
      </c>
      <c r="C14" s="7" t="s">
        <v>29</v>
      </c>
      <c r="D14" s="9" t="s">
        <v>14</v>
      </c>
      <c r="E14" s="7" t="s">
        <v>17</v>
      </c>
      <c r="F14" s="6" t="s">
        <v>30</v>
      </c>
    </row>
    <row r="15" spans="1:6" s="13" customFormat="1" ht="15.75">
      <c r="A15" s="6" t="s">
        <v>31</v>
      </c>
      <c r="B15" s="6">
        <v>1</v>
      </c>
      <c r="C15" s="6">
        <v>1</v>
      </c>
      <c r="D15" s="7" t="s">
        <v>32</v>
      </c>
      <c r="E15" s="7" t="s">
        <v>17</v>
      </c>
      <c r="F15" s="6" t="s">
        <v>33</v>
      </c>
    </row>
    <row r="16" spans="1:6" s="13" customFormat="1" ht="15.75">
      <c r="A16" s="6" t="s">
        <v>34</v>
      </c>
      <c r="B16" s="6">
        <v>2</v>
      </c>
      <c r="C16" s="7" t="s">
        <v>35</v>
      </c>
      <c r="D16" s="7" t="s">
        <v>9</v>
      </c>
      <c r="E16" s="7" t="s">
        <v>36</v>
      </c>
      <c r="F16" s="6" t="s">
        <v>37</v>
      </c>
    </row>
    <row r="17" spans="1:6" s="13" customFormat="1" ht="15.75">
      <c r="A17" s="6" t="s">
        <v>38</v>
      </c>
      <c r="B17" s="6">
        <v>2</v>
      </c>
      <c r="C17" s="7" t="s">
        <v>39</v>
      </c>
      <c r="D17" s="7" t="s">
        <v>9</v>
      </c>
      <c r="E17" s="6">
        <v>3</v>
      </c>
      <c r="F17" s="6" t="s">
        <v>40</v>
      </c>
    </row>
    <row r="18" spans="1:6" s="13" customFormat="1" ht="15.75">
      <c r="A18" s="6" t="s">
        <v>41</v>
      </c>
      <c r="B18" s="6">
        <v>2</v>
      </c>
      <c r="C18" s="7" t="s">
        <v>39</v>
      </c>
      <c r="D18" s="14" t="s">
        <v>42</v>
      </c>
      <c r="E18" s="15">
        <v>0.1</v>
      </c>
      <c r="F18" s="6" t="s">
        <v>43</v>
      </c>
    </row>
    <row r="19" spans="1:6" s="13" customFormat="1" ht="15.75">
      <c r="A19" s="6" t="s">
        <v>44</v>
      </c>
      <c r="B19" s="6">
        <v>2</v>
      </c>
      <c r="C19" s="7" t="s">
        <v>45</v>
      </c>
      <c r="D19" s="14" t="s">
        <v>42</v>
      </c>
      <c r="E19" s="15">
        <v>0.1</v>
      </c>
      <c r="F19" s="6" t="s">
        <v>43</v>
      </c>
    </row>
    <row r="20" spans="1:6" s="13" customFormat="1" ht="15.75">
      <c r="A20" s="8" t="s">
        <v>46</v>
      </c>
      <c r="B20" s="8">
        <v>1</v>
      </c>
      <c r="C20" s="10" t="s">
        <v>47</v>
      </c>
      <c r="D20" s="9" t="s">
        <v>14</v>
      </c>
      <c r="E20" s="6">
        <v>50</v>
      </c>
      <c r="F20" s="6" t="s">
        <v>48</v>
      </c>
    </row>
    <row r="21" spans="1:6" s="13" customFormat="1" ht="15.75">
      <c r="A21" s="11"/>
      <c r="B21" s="11"/>
      <c r="C21" s="11"/>
      <c r="D21" s="12"/>
      <c r="E21" s="12"/>
      <c r="F21" s="11"/>
    </row>
    <row r="22" spans="1:6" s="13" customFormat="1" ht="15.75">
      <c r="A22" s="16" t="s">
        <v>49</v>
      </c>
      <c r="B22" s="16"/>
      <c r="C22" s="16"/>
      <c r="D22" s="12"/>
      <c r="E22" s="12"/>
      <c r="F22" s="11"/>
    </row>
    <row r="23" spans="1:6" s="13" customFormat="1" ht="15.75">
      <c r="A23" s="11" t="s">
        <v>50</v>
      </c>
      <c r="B23" s="11">
        <v>3</v>
      </c>
      <c r="C23" s="12" t="s">
        <v>35</v>
      </c>
      <c r="D23" s="9" t="s">
        <v>14</v>
      </c>
      <c r="E23" s="12" t="s">
        <v>51</v>
      </c>
      <c r="F23" s="11" t="s">
        <v>52</v>
      </c>
    </row>
    <row r="24" spans="1:6" ht="15.75">
      <c r="A24" s="8" t="s">
        <v>53</v>
      </c>
      <c r="B24" s="8">
        <v>2</v>
      </c>
      <c r="C24" s="10" t="s">
        <v>35</v>
      </c>
      <c r="D24" s="7" t="s">
        <v>9</v>
      </c>
      <c r="E24" s="6">
        <v>70</v>
      </c>
      <c r="F24" s="6" t="s">
        <v>54</v>
      </c>
    </row>
    <row r="25" spans="1:6" ht="15.75">
      <c r="A25" s="8" t="s">
        <v>55</v>
      </c>
      <c r="B25" s="8">
        <v>2</v>
      </c>
      <c r="C25" s="10" t="s">
        <v>35</v>
      </c>
      <c r="D25" s="7" t="s">
        <v>21</v>
      </c>
      <c r="E25" s="6">
        <v>0.5</v>
      </c>
      <c r="F25" s="6" t="s">
        <v>56</v>
      </c>
    </row>
    <row r="26" spans="1:6" ht="15.75">
      <c r="A26" s="8" t="s">
        <v>57</v>
      </c>
      <c r="B26" s="8">
        <v>2</v>
      </c>
      <c r="C26" s="10" t="s">
        <v>35</v>
      </c>
      <c r="D26" s="7" t="s">
        <v>21</v>
      </c>
      <c r="E26" s="6">
        <v>1.1</v>
      </c>
      <c r="F26" s="6" t="s">
        <v>56</v>
      </c>
    </row>
    <row r="28" spans="1:6" ht="15.75">
      <c r="A28" s="17" t="s">
        <v>58</v>
      </c>
      <c r="B28" s="17">
        <v>1</v>
      </c>
      <c r="C28" s="9" t="s">
        <v>59</v>
      </c>
      <c r="D28" s="9"/>
      <c r="E28" s="17"/>
      <c r="F28" s="17" t="s">
        <v>60</v>
      </c>
    </row>
    <row r="29" spans="1:6" ht="15.75">
      <c r="A29" s="17" t="s">
        <v>61</v>
      </c>
      <c r="B29" s="17"/>
      <c r="C29" s="17"/>
      <c r="D29" s="9"/>
      <c r="E29" s="17"/>
      <c r="F29" s="17" t="s">
        <v>62</v>
      </c>
    </row>
    <row r="30" spans="1:6" ht="15.75">
      <c r="A30" s="6" t="s">
        <v>63</v>
      </c>
      <c r="B30" s="6"/>
      <c r="C30" s="6"/>
      <c r="D30" s="7" t="s">
        <v>21</v>
      </c>
      <c r="E30" s="7" t="s">
        <v>17</v>
      </c>
      <c r="F30" s="6" t="s">
        <v>64</v>
      </c>
    </row>
    <row r="31" spans="1:6" ht="15.75">
      <c r="A31" s="17"/>
      <c r="B31" s="17"/>
      <c r="C31" s="17"/>
      <c r="D31" s="9"/>
      <c r="E31" s="17"/>
      <c r="F31" s="17"/>
    </row>
    <row r="32" spans="1:6" ht="15.75">
      <c r="A32" s="17"/>
      <c r="B32" s="17"/>
      <c r="C32" s="17"/>
      <c r="D32" s="9"/>
      <c r="E32" s="17"/>
      <c r="F32" s="17"/>
    </row>
    <row r="33" spans="1:6" ht="15.75">
      <c r="A33" s="17" t="s">
        <v>65</v>
      </c>
      <c r="B33" s="17"/>
      <c r="C33" s="17"/>
      <c r="D33" s="9"/>
      <c r="E33" s="17"/>
      <c r="F33" s="17"/>
    </row>
    <row r="34" spans="1:6" ht="15.75">
      <c r="A34" s="17" t="s">
        <v>66</v>
      </c>
      <c r="B34" s="17"/>
      <c r="C34" s="17"/>
      <c r="D34" s="9"/>
      <c r="E34" s="17"/>
      <c r="F34" s="17"/>
    </row>
    <row r="35" spans="1:6" ht="15.75">
      <c r="A35" s="17" t="s">
        <v>67</v>
      </c>
      <c r="B35" s="17"/>
      <c r="C35" s="17"/>
      <c r="D35" s="9"/>
      <c r="E35" s="17"/>
      <c r="F35" s="17"/>
    </row>
    <row r="36" spans="1:3" ht="15.75">
      <c r="A36" s="17" t="s">
        <v>68</v>
      </c>
      <c r="B36" s="17"/>
      <c r="C36" s="17"/>
    </row>
    <row r="38" spans="4:5" ht="15.75">
      <c r="D38" s="18"/>
      <c r="E38" s="19"/>
    </row>
  </sheetData>
  <sheetProtection selectLockedCells="1" selectUnlockedCells="1"/>
  <printOptions/>
  <pageMargins left="0.7875" right="0.7875" top="1.0527777777777778" bottom="1.0527777777777778" header="0.7875" footer="0.7875"/>
  <pageSetup firstPageNumber="1" useFirstPageNumber="1" fitToHeight="1" fitToWidth="1" horizontalDpi="300" verticalDpi="300" orientation="landscape" scale="80"/>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6">
      <selection activeCell="A1" sqref="A1"/>
    </sheetView>
  </sheetViews>
  <sheetFormatPr defaultColWidth="11.50390625" defaultRowHeight="15.75"/>
  <cols>
    <col min="1" max="1" width="11.50390625" style="0" customWidth="1"/>
    <col min="2" max="2" width="15.875" style="0" customWidth="1"/>
    <col min="3" max="3" width="12.625" style="0" customWidth="1"/>
    <col min="4" max="4" width="48.625" style="20" customWidth="1"/>
    <col min="5" max="5" width="27.625" style="0" customWidth="1"/>
  </cols>
  <sheetData>
    <row r="1" spans="1:5" ht="15.75">
      <c r="A1" s="21" t="s">
        <v>69</v>
      </c>
      <c r="B1" s="21" t="s">
        <v>70</v>
      </c>
      <c r="C1" s="21" t="s">
        <v>71</v>
      </c>
      <c r="D1" s="22" t="s">
        <v>72</v>
      </c>
      <c r="E1" s="21" t="s">
        <v>73</v>
      </c>
    </row>
    <row r="3" spans="1:5" ht="15.75">
      <c r="A3" s="23">
        <v>40666</v>
      </c>
      <c r="B3" t="s">
        <v>74</v>
      </c>
      <c r="C3" t="s">
        <v>75</v>
      </c>
      <c r="D3" s="20" t="s">
        <v>76</v>
      </c>
      <c r="E3" t="s">
        <v>77</v>
      </c>
    </row>
    <row r="4" spans="1:4" ht="29.25">
      <c r="A4" s="23">
        <v>40666</v>
      </c>
      <c r="B4" t="s">
        <v>74</v>
      </c>
      <c r="C4" t="s">
        <v>75</v>
      </c>
      <c r="D4" s="20" t="s">
        <v>78</v>
      </c>
    </row>
    <row r="5" spans="1:5" ht="15.75">
      <c r="A5" s="23">
        <v>40666</v>
      </c>
      <c r="B5" t="s">
        <v>74</v>
      </c>
      <c r="C5" t="s">
        <v>75</v>
      </c>
      <c r="D5" s="20" t="s">
        <v>79</v>
      </c>
      <c r="E5" t="s">
        <v>80</v>
      </c>
    </row>
    <row r="6" spans="1:4" ht="31.5">
      <c r="A6" s="23">
        <v>40666</v>
      </c>
      <c r="B6" t="s">
        <v>81</v>
      </c>
      <c r="C6" t="s">
        <v>82</v>
      </c>
      <c r="D6" s="20" t="s">
        <v>83</v>
      </c>
    </row>
    <row r="7" spans="1:4" ht="15.75">
      <c r="A7" s="23">
        <v>40666</v>
      </c>
      <c r="B7" t="s">
        <v>84</v>
      </c>
      <c r="C7" t="s">
        <v>82</v>
      </c>
      <c r="D7" s="20" t="s">
        <v>85</v>
      </c>
    </row>
    <row r="8" spans="1:4" ht="15.75">
      <c r="A8" s="23">
        <v>40666</v>
      </c>
      <c r="B8" t="s">
        <v>86</v>
      </c>
      <c r="C8" t="s">
        <v>87</v>
      </c>
      <c r="D8" s="20" t="s">
        <v>88</v>
      </c>
    </row>
    <row r="9" spans="1:4" ht="15.75">
      <c r="A9" s="23">
        <v>40674</v>
      </c>
      <c r="B9" t="s">
        <v>89</v>
      </c>
      <c r="C9" t="s">
        <v>75</v>
      </c>
      <c r="D9" s="20" t="s">
        <v>90</v>
      </c>
    </row>
    <row r="10" spans="1:4" ht="15.75">
      <c r="A10" s="23">
        <v>40674</v>
      </c>
      <c r="B10" t="s">
        <v>89</v>
      </c>
      <c r="C10" t="s">
        <v>75</v>
      </c>
      <c r="D10" s="20" t="s">
        <v>91</v>
      </c>
    </row>
    <row r="11" spans="1:4" ht="15.75">
      <c r="A11" s="23">
        <v>40686</v>
      </c>
      <c r="B11" t="s">
        <v>89</v>
      </c>
      <c r="C11" t="s">
        <v>87</v>
      </c>
      <c r="D11" s="20" t="s">
        <v>92</v>
      </c>
    </row>
    <row r="13" spans="1:5" ht="15.75">
      <c r="A13" s="23">
        <v>40693</v>
      </c>
      <c r="B13" t="s">
        <v>81</v>
      </c>
      <c r="C13" t="s">
        <v>82</v>
      </c>
      <c r="D13" s="20" t="s">
        <v>93</v>
      </c>
      <c r="E13" t="s">
        <v>94</v>
      </c>
    </row>
    <row r="14" spans="1:5" ht="15.75">
      <c r="A14" s="23">
        <v>40693</v>
      </c>
      <c r="B14" t="s">
        <v>95</v>
      </c>
      <c r="C14" t="s">
        <v>82</v>
      </c>
      <c r="D14" s="20" t="s">
        <v>93</v>
      </c>
      <c r="E14" t="s">
        <v>94</v>
      </c>
    </row>
    <row r="15" spans="1:5" ht="31.5">
      <c r="A15" s="23">
        <v>40693</v>
      </c>
      <c r="B15" t="s">
        <v>81</v>
      </c>
      <c r="C15" t="s">
        <v>32</v>
      </c>
      <c r="D15" s="24" t="s">
        <v>96</v>
      </c>
      <c r="E15" t="s">
        <v>97</v>
      </c>
    </row>
    <row r="16" spans="1:5" ht="31.5">
      <c r="A16" s="23">
        <v>40693</v>
      </c>
      <c r="B16" t="s">
        <v>95</v>
      </c>
      <c r="C16" t="s">
        <v>82</v>
      </c>
      <c r="D16" s="20" t="s">
        <v>98</v>
      </c>
      <c r="E16" t="s">
        <v>99</v>
      </c>
    </row>
    <row r="17" spans="1:4" ht="31.5">
      <c r="A17" s="23">
        <v>40693</v>
      </c>
      <c r="B17" t="s">
        <v>100</v>
      </c>
      <c r="C17" t="s">
        <v>32</v>
      </c>
      <c r="D17" s="20" t="s">
        <v>200</v>
      </c>
    </row>
    <row r="18" spans="1:5" ht="15.75">
      <c r="A18" s="23">
        <v>40693</v>
      </c>
      <c r="B18" t="s">
        <v>84</v>
      </c>
      <c r="C18" t="s">
        <v>101</v>
      </c>
      <c r="D18" s="20" t="s">
        <v>102</v>
      </c>
      <c r="E18" t="s">
        <v>103</v>
      </c>
    </row>
    <row r="19" spans="1:4" ht="15.75">
      <c r="A19" s="23">
        <v>40693</v>
      </c>
      <c r="B19" t="s">
        <v>104</v>
      </c>
      <c r="D19" s="20" t="s">
        <v>105</v>
      </c>
    </row>
    <row r="20" spans="1:4" ht="31.5">
      <c r="A20" s="23">
        <v>40693</v>
      </c>
      <c r="B20" t="s">
        <v>89</v>
      </c>
      <c r="D20" s="20" t="s">
        <v>106</v>
      </c>
    </row>
    <row r="21" spans="1:4" ht="15.75">
      <c r="A21" s="23">
        <v>40693</v>
      </c>
      <c r="B21" t="s">
        <v>107</v>
      </c>
      <c r="D21" s="20" t="s">
        <v>108</v>
      </c>
    </row>
    <row r="22" spans="1:4" ht="47.25">
      <c r="A22" s="23">
        <v>40693</v>
      </c>
      <c r="B22" t="s">
        <v>95</v>
      </c>
      <c r="C22" t="s">
        <v>109</v>
      </c>
      <c r="D22" s="20" t="s">
        <v>110</v>
      </c>
    </row>
    <row r="24" spans="1:4" ht="31.5">
      <c r="A24" s="23">
        <v>40695</v>
      </c>
      <c r="B24" t="s">
        <v>107</v>
      </c>
      <c r="D24" s="20" t="s">
        <v>111</v>
      </c>
    </row>
    <row r="25" spans="1:5" ht="31.5">
      <c r="A25" s="23">
        <v>40695</v>
      </c>
      <c r="B25" t="s">
        <v>112</v>
      </c>
      <c r="C25" t="s">
        <v>113</v>
      </c>
      <c r="D25" s="20" t="s">
        <v>114</v>
      </c>
      <c r="E25" t="s">
        <v>99</v>
      </c>
    </row>
    <row r="26" spans="1:4" ht="31.5">
      <c r="A26" s="23">
        <v>40695</v>
      </c>
      <c r="B26" t="s">
        <v>115</v>
      </c>
      <c r="D26" s="20" t="s">
        <v>116</v>
      </c>
    </row>
    <row r="27" spans="1:4" ht="15.75">
      <c r="A27" s="23">
        <v>40695</v>
      </c>
      <c r="B27" t="s">
        <v>89</v>
      </c>
      <c r="C27" t="s">
        <v>117</v>
      </c>
      <c r="D27" s="20" t="s">
        <v>118</v>
      </c>
    </row>
    <row r="28" spans="1:4" ht="31.5">
      <c r="A28" s="23">
        <v>40695</v>
      </c>
      <c r="B28" t="s">
        <v>95</v>
      </c>
      <c r="C28" t="s">
        <v>75</v>
      </c>
      <c r="D28" s="20" t="s">
        <v>119</v>
      </c>
    </row>
    <row r="29" spans="1:4" ht="141.75">
      <c r="A29" s="23">
        <v>40695</v>
      </c>
      <c r="B29" t="s">
        <v>120</v>
      </c>
      <c r="D29" s="20" t="s">
        <v>121</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A7"/>
  <sheetViews>
    <sheetView zoomScalePageLayoutView="0" workbookViewId="0" topLeftCell="A1">
      <selection activeCell="E32" sqref="E32"/>
    </sheetView>
  </sheetViews>
  <sheetFormatPr defaultColWidth="11.50390625" defaultRowHeight="15.75"/>
  <sheetData>
    <row r="1" ht="15.75">
      <c r="A1" t="s">
        <v>383</v>
      </c>
    </row>
    <row r="2" ht="15.75">
      <c r="A2" t="s">
        <v>385</v>
      </c>
    </row>
    <row r="3" ht="15.75">
      <c r="A3" t="s">
        <v>387</v>
      </c>
    </row>
    <row r="4" ht="15.75">
      <c r="A4" t="s">
        <v>386</v>
      </c>
    </row>
    <row r="5" ht="15.75">
      <c r="A5" t="s">
        <v>384</v>
      </c>
    </row>
    <row r="6" ht="15.75">
      <c r="A6" t="s">
        <v>388</v>
      </c>
    </row>
    <row r="7" ht="15.75">
      <c r="A7" t="s">
        <v>389</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Noecker, Charley (3830)</dc:creator>
  <cp:keywords/>
  <dc:description/>
  <cp:lastModifiedBy>Charley Noecker</cp:lastModifiedBy>
  <cp:lastPrinted>2011-07-05T19:11:36Z</cp:lastPrinted>
  <dcterms:created xsi:type="dcterms:W3CDTF">2011-06-24T05:49:02Z</dcterms:created>
  <dcterms:modified xsi:type="dcterms:W3CDTF">2012-01-07T15:52:35Z</dcterms:modified>
  <cp:category/>
  <cp:version/>
  <cp:contentType/>
  <cp:contentStatus/>
</cp:coreProperties>
</file>